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35" windowHeight="7260" activeTab="0"/>
  </bookViews>
  <sheets>
    <sheet name="職業賠償責任・傷害保険（個賠付）" sheetId="1" r:id="rId1"/>
    <sheet name="傷害保険（携行品オプション） (日視)" sheetId="2" r:id="rId2"/>
    <sheet name="所得(日視)" sheetId="3" r:id="rId3"/>
  </sheets>
  <definedNames>
    <definedName name="_xlnm.Print_Area" localSheetId="1">'傷害保険（携行品オプション） (日視)'!$A$1:$M$38</definedName>
  </definedNames>
  <calcPr fullCalcOnLoad="1"/>
</workbook>
</file>

<file path=xl/sharedStrings.xml><?xml version="1.0" encoding="utf-8"?>
<sst xmlns="http://schemas.openxmlformats.org/spreadsheetml/2006/main" count="288" uniqueCount="114">
  <si>
    <t>1口</t>
  </si>
  <si>
    <t>2口</t>
  </si>
  <si>
    <t>3口</t>
  </si>
  <si>
    <t>4口</t>
  </si>
  <si>
    <t>5口</t>
  </si>
  <si>
    <t>6口</t>
  </si>
  <si>
    <t>7口</t>
  </si>
  <si>
    <t>8口</t>
  </si>
  <si>
    <t>9口</t>
  </si>
  <si>
    <t>10口</t>
  </si>
  <si>
    <t>1０月1日～9月1日
(残11ヶ月）</t>
  </si>
  <si>
    <t>1１月1日～9月1日
（残10ヶ月）</t>
  </si>
  <si>
    <t>1２月1日～9月1日
（残9ヶ月）</t>
  </si>
  <si>
    <t>1月1日～9月1日
（残８ヶ月）</t>
  </si>
  <si>
    <t>２月1日～9月1日
（残７ヶ月）</t>
  </si>
  <si>
    <t>３月1日～9月1日
（残６ヶ月）</t>
  </si>
  <si>
    <t>４月1日～9月1日
（残５カ月）</t>
  </si>
  <si>
    <t>５月1日～9月1日
（残４ヶ月）</t>
  </si>
  <si>
    <t>６月1日～9月1日
（残３ヶ月）</t>
  </si>
  <si>
    <t>７月1日～9月1日
（残２ヶ月）</t>
  </si>
  <si>
    <t>８月1日～9月1日
（残１ヶ月）</t>
  </si>
  <si>
    <t>総合傷害</t>
  </si>
  <si>
    <t>傷害＋オプション</t>
  </si>
  <si>
    <t>１</t>
  </si>
  <si>
    <t>８月１日～９月１日</t>
  </si>
  <si>
    <t>1ｹ月</t>
  </si>
  <si>
    <t>２</t>
  </si>
  <si>
    <t>７月１日～９月１日</t>
  </si>
  <si>
    <t>2ｹ月</t>
  </si>
  <si>
    <t>３</t>
  </si>
  <si>
    <t>６月１日～９月１日</t>
  </si>
  <si>
    <t>3ｹ月</t>
  </si>
  <si>
    <t>４</t>
  </si>
  <si>
    <t>５月１日～９月１日</t>
  </si>
  <si>
    <t>4ｹ月</t>
  </si>
  <si>
    <t>５</t>
  </si>
  <si>
    <t>４月１日～９月１日</t>
  </si>
  <si>
    <t>5ｹ月</t>
  </si>
  <si>
    <t>６</t>
  </si>
  <si>
    <t>３月１日～９月１日</t>
  </si>
  <si>
    <t>6ｹ月</t>
  </si>
  <si>
    <t>７</t>
  </si>
  <si>
    <t>２月１日～９月１日</t>
  </si>
  <si>
    <t>7ｹ月</t>
  </si>
  <si>
    <t>８</t>
  </si>
  <si>
    <t>１月１日～９月１日</t>
  </si>
  <si>
    <t>8ｹ月</t>
  </si>
  <si>
    <t>９</t>
  </si>
  <si>
    <t>１２月１日～９月１日</t>
  </si>
  <si>
    <t>9ｹ月</t>
  </si>
  <si>
    <t>１０</t>
  </si>
  <si>
    <t>１１月１日～９月１日</t>
  </si>
  <si>
    <t>10ｹ月</t>
  </si>
  <si>
    <t>１１</t>
  </si>
  <si>
    <t>１０月１日～９月１日</t>
  </si>
  <si>
    <t>11ｹ月</t>
  </si>
  <si>
    <t>裏面参照</t>
  </si>
  <si>
    <t>１２</t>
  </si>
  <si>
    <t>９月１日～９月１日</t>
  </si>
  <si>
    <t>1　年</t>
  </si>
  <si>
    <t>Ｂ５型</t>
  </si>
  <si>
    <t>Ｂ４型</t>
  </si>
  <si>
    <t>Ｂ３型</t>
  </si>
  <si>
    <t>Ｂ２型</t>
  </si>
  <si>
    <t>Ｂ１型</t>
  </si>
  <si>
    <t>Ａ６型</t>
  </si>
  <si>
    <t>Ａ５型</t>
  </si>
  <si>
    <t>Ａ４型</t>
  </si>
  <si>
    <t>Ａ３型</t>
  </si>
  <si>
    <t>Ａ２型</t>
  </si>
  <si>
    <t>Ａ１型</t>
  </si>
  <si>
    <t>傷害保険</t>
  </si>
  <si>
    <t>加　　入　　タ　　イ　　プ</t>
  </si>
  <si>
    <t>月数</t>
  </si>
  <si>
    <t>月割計算</t>
  </si>
  <si>
    <t>賠償責任保険</t>
  </si>
  <si>
    <t>団体損害保険　　月割計算表</t>
  </si>
  <si>
    <t>※セット保険料に対して分割計算。</t>
  </si>
  <si>
    <t>年令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</si>
  <si>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</si>
  <si>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</si>
  <si>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</si>
  <si>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</si>
  <si>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</si>
  <si>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</si>
  <si>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</si>
  <si>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</si>
  <si>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</si>
  <si>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</si>
  <si>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9月1日～9月1日
(　１年　）</t>
  </si>
  <si>
    <t>9月1日～9月1日
(　1年　）</t>
  </si>
  <si>
    <t>70～74才</t>
  </si>
  <si>
    <t>74～79才</t>
  </si>
  <si>
    <t>50～54才</t>
  </si>
  <si>
    <t>75～79才</t>
  </si>
  <si>
    <t>携行品</t>
  </si>
  <si>
    <t>携行品　860円</t>
  </si>
  <si>
    <t>携行品　790円</t>
  </si>
  <si>
    <t>携行品　720円</t>
  </si>
  <si>
    <t>携行品　650円</t>
  </si>
  <si>
    <t>携行品　570円</t>
  </si>
  <si>
    <t>携行品　500円</t>
  </si>
  <si>
    <t>携行品　430円</t>
  </si>
  <si>
    <t>携行品　360円</t>
  </si>
  <si>
    <t>携行品　290円</t>
  </si>
  <si>
    <t>携行品　220円</t>
  </si>
  <si>
    <t>携行品　140円</t>
  </si>
  <si>
    <t>携行品　70円</t>
  </si>
  <si>
    <t>※注意：毎月２０日までの保険料入金で、翌月１日からの保険開始となります。
（１２月の年末は、１５日が保険料入金の締め切りとなります。）</t>
  </si>
  <si>
    <t>令和３年９月～</t>
  </si>
  <si>
    <t>令和３年９月～</t>
  </si>
  <si>
    <t xml:space="preserve">【令和3年度所得補償保険中途加入保険料表】  </t>
  </si>
  <si>
    <r>
      <t>【令和3年度～傷害保険中途加入保険料表】　　　　　　　　　　　　　　　　　　　　　　　　　　　　　　　　　　　</t>
    </r>
    <r>
      <rPr>
        <sz val="9"/>
        <rFont val="HG丸ｺﾞｼｯｸM-PRO"/>
        <family val="3"/>
      </rPr>
      <t>2022年9月修正</t>
    </r>
  </si>
  <si>
    <t>日常生活賠償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</si>
</sst>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2"/>
      <name val="HG丸ｺﾞｼｯｸM-PRO"/>
      <family val="3"/>
    </font>
    <font>
      <sz val="10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name val="HG丸ｺﾞｼｯｸM-PRO"/>
      <family val="3"/>
    </font>
    <font>
      <b/>
      <sz val="10"/>
      <name val="MS UI Gothic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double"/>
      <right style="medium"/>
      <top style="hair"/>
      <bottom style="medium"/>
    </border>
    <border>
      <left style="double"/>
      <right style="medium"/>
      <top style="medium"/>
      <bottom style="hair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double"/>
      <top style="medium"/>
      <bottom style="hair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176" fontId="3" fillId="12" borderId="10" xfId="48" applyNumberFormat="1" applyFont="1" applyFill="1" applyBorder="1" applyAlignment="1">
      <alignment vertical="center"/>
    </xf>
    <xf numFmtId="176" fontId="3" fillId="12" borderId="15" xfId="48" applyNumberFormat="1" applyFont="1" applyFill="1" applyBorder="1" applyAlignment="1">
      <alignment vertical="center"/>
    </xf>
    <xf numFmtId="176" fontId="3" fillId="12" borderId="16" xfId="48" applyNumberFormat="1" applyFont="1" applyFill="1" applyBorder="1" applyAlignment="1">
      <alignment vertical="center"/>
    </xf>
    <xf numFmtId="176" fontId="3" fillId="12" borderId="17" xfId="48" applyNumberFormat="1" applyFont="1" applyFill="1" applyBorder="1" applyAlignment="1">
      <alignment vertical="center"/>
    </xf>
    <xf numFmtId="176" fontId="3" fillId="12" borderId="18" xfId="48" applyNumberFormat="1" applyFont="1" applyFill="1" applyBorder="1" applyAlignment="1">
      <alignment vertical="center"/>
    </xf>
    <xf numFmtId="176" fontId="3" fillId="12" borderId="19" xfId="48" applyNumberFormat="1" applyFont="1" applyFill="1" applyBorder="1" applyAlignment="1">
      <alignment vertical="center"/>
    </xf>
    <xf numFmtId="176" fontId="3" fillId="12" borderId="20" xfId="48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176" fontId="3" fillId="0" borderId="22" xfId="48" applyNumberFormat="1" applyFont="1" applyBorder="1" applyAlignment="1">
      <alignment vertical="center"/>
    </xf>
    <xf numFmtId="176" fontId="3" fillId="0" borderId="23" xfId="48" applyNumberFormat="1" applyFont="1" applyBorder="1" applyAlignment="1">
      <alignment vertical="center"/>
    </xf>
    <xf numFmtId="176" fontId="3" fillId="0" borderId="24" xfId="48" applyNumberFormat="1" applyFont="1" applyBorder="1" applyAlignment="1">
      <alignment vertical="center"/>
    </xf>
    <xf numFmtId="176" fontId="3" fillId="12" borderId="25" xfId="48" applyNumberFormat="1" applyFont="1" applyFill="1" applyBorder="1" applyAlignment="1">
      <alignment vertical="center"/>
    </xf>
    <xf numFmtId="176" fontId="3" fillId="0" borderId="26" xfId="48" applyNumberFormat="1" applyFont="1" applyBorder="1" applyAlignment="1">
      <alignment vertical="center"/>
    </xf>
    <xf numFmtId="176" fontId="3" fillId="0" borderId="27" xfId="48" applyNumberFormat="1" applyFont="1" applyBorder="1" applyAlignment="1">
      <alignment vertical="center"/>
    </xf>
    <xf numFmtId="176" fontId="3" fillId="12" borderId="28" xfId="48" applyNumberFormat="1" applyFont="1" applyFill="1" applyBorder="1" applyAlignment="1">
      <alignment vertical="center"/>
    </xf>
    <xf numFmtId="176" fontId="3" fillId="0" borderId="29" xfId="48" applyNumberFormat="1" applyFont="1" applyBorder="1" applyAlignment="1">
      <alignment vertical="center"/>
    </xf>
    <xf numFmtId="176" fontId="3" fillId="0" borderId="30" xfId="48" applyNumberFormat="1" applyFont="1" applyBorder="1" applyAlignment="1">
      <alignment vertical="center"/>
    </xf>
    <xf numFmtId="176" fontId="3" fillId="0" borderId="31" xfId="48" applyNumberFormat="1" applyFont="1" applyBorder="1" applyAlignment="1">
      <alignment vertical="center"/>
    </xf>
    <xf numFmtId="176" fontId="3" fillId="0" borderId="32" xfId="48" applyNumberFormat="1" applyFont="1" applyBorder="1" applyAlignment="1">
      <alignment vertical="center"/>
    </xf>
    <xf numFmtId="176" fontId="3" fillId="0" borderId="33" xfId="48" applyNumberFormat="1" applyFont="1" applyBorder="1" applyAlignment="1">
      <alignment vertical="center"/>
    </xf>
    <xf numFmtId="176" fontId="3" fillId="0" borderId="34" xfId="48" applyNumberFormat="1" applyFont="1" applyBorder="1" applyAlignment="1">
      <alignment vertical="center"/>
    </xf>
    <xf numFmtId="176" fontId="3" fillId="34" borderId="35" xfId="48" applyNumberFormat="1" applyFont="1" applyFill="1" applyBorder="1" applyAlignment="1">
      <alignment vertical="center"/>
    </xf>
    <xf numFmtId="176" fontId="3" fillId="34" borderId="30" xfId="48" applyNumberFormat="1" applyFont="1" applyFill="1" applyBorder="1" applyAlignment="1">
      <alignment vertical="center"/>
    </xf>
    <xf numFmtId="176" fontId="3" fillId="34" borderId="36" xfId="48" applyNumberFormat="1" applyFont="1" applyFill="1" applyBorder="1" applyAlignment="1">
      <alignment vertical="center"/>
    </xf>
    <xf numFmtId="176" fontId="3" fillId="12" borderId="37" xfId="48" applyNumberFormat="1" applyFont="1" applyFill="1" applyBorder="1" applyAlignment="1">
      <alignment vertical="center"/>
    </xf>
    <xf numFmtId="176" fontId="3" fillId="12" borderId="38" xfId="48" applyNumberFormat="1" applyFont="1" applyFill="1" applyBorder="1" applyAlignment="1">
      <alignment vertical="center"/>
    </xf>
    <xf numFmtId="176" fontId="3" fillId="12" borderId="39" xfId="48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8" fillId="34" borderId="40" xfId="0" applyNumberFormat="1" applyFont="1" applyFill="1" applyBorder="1" applyAlignment="1">
      <alignment horizontal="right" vertical="center"/>
    </xf>
    <xf numFmtId="0" fontId="0" fillId="0" borderId="40" xfId="0" applyFont="1" applyBorder="1" applyAlignment="1" quotePrefix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3" fillId="34" borderId="22" xfId="48" applyNumberFormat="1" applyFont="1" applyFill="1" applyBorder="1" applyAlignment="1">
      <alignment vertical="center"/>
    </xf>
    <xf numFmtId="176" fontId="3" fillId="34" borderId="23" xfId="48" applyNumberFormat="1" applyFont="1" applyFill="1" applyBorder="1" applyAlignment="1">
      <alignment vertical="center"/>
    </xf>
    <xf numFmtId="176" fontId="3" fillId="34" borderId="24" xfId="48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176" fontId="12" fillId="0" borderId="19" xfId="48" applyNumberFormat="1" applyFont="1" applyFill="1" applyBorder="1" applyAlignment="1">
      <alignment vertical="center"/>
    </xf>
    <xf numFmtId="176" fontId="12" fillId="0" borderId="45" xfId="48" applyNumberFormat="1" applyFont="1" applyFill="1" applyBorder="1" applyAlignment="1">
      <alignment vertical="center"/>
    </xf>
    <xf numFmtId="176" fontId="12" fillId="0" borderId="45" xfId="48" applyNumberFormat="1" applyFont="1" applyFill="1" applyBorder="1" applyAlignment="1">
      <alignment vertical="center"/>
    </xf>
    <xf numFmtId="176" fontId="12" fillId="0" borderId="0" xfId="48" applyNumberFormat="1" applyFont="1" applyFill="1" applyBorder="1" applyAlignment="1">
      <alignment vertical="center"/>
    </xf>
    <xf numFmtId="176" fontId="12" fillId="0" borderId="46" xfId="48" applyNumberFormat="1" applyFont="1" applyFill="1" applyBorder="1" applyAlignment="1">
      <alignment vertical="center"/>
    </xf>
    <xf numFmtId="176" fontId="12" fillId="0" borderId="46" xfId="48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12" fillId="0" borderId="47" xfId="48" applyNumberFormat="1" applyFont="1" applyFill="1" applyBorder="1" applyAlignment="1">
      <alignment vertical="center"/>
    </xf>
    <xf numFmtId="176" fontId="12" fillId="0" borderId="15" xfId="48" applyNumberFormat="1" applyFont="1" applyFill="1" applyBorder="1" applyAlignment="1">
      <alignment vertical="center"/>
    </xf>
    <xf numFmtId="176" fontId="12" fillId="0" borderId="45" xfId="48" applyNumberFormat="1" applyFont="1" applyBorder="1" applyAlignment="1">
      <alignment vertical="center"/>
    </xf>
    <xf numFmtId="176" fontId="12" fillId="0" borderId="48" xfId="48" applyNumberFormat="1" applyFont="1" applyFill="1" applyBorder="1" applyAlignment="1">
      <alignment vertical="center"/>
    </xf>
    <xf numFmtId="176" fontId="12" fillId="0" borderId="48" xfId="48" applyNumberFormat="1" applyFont="1" applyFill="1" applyBorder="1" applyAlignment="1">
      <alignment vertical="center"/>
    </xf>
    <xf numFmtId="176" fontId="12" fillId="0" borderId="46" xfId="48" applyNumberFormat="1" applyFont="1" applyBorder="1" applyAlignment="1">
      <alignment vertical="center"/>
    </xf>
    <xf numFmtId="176" fontId="12" fillId="0" borderId="49" xfId="48" applyNumberFormat="1" applyFont="1" applyFill="1" applyBorder="1" applyAlignment="1">
      <alignment vertical="center"/>
    </xf>
    <xf numFmtId="176" fontId="12" fillId="34" borderId="50" xfId="48" applyNumberFormat="1" applyFont="1" applyFill="1" applyBorder="1" applyAlignment="1">
      <alignment vertical="center"/>
    </xf>
    <xf numFmtId="176" fontId="12" fillId="0" borderId="51" xfId="48" applyNumberFormat="1" applyFont="1" applyFill="1" applyBorder="1" applyAlignment="1">
      <alignment vertical="center"/>
    </xf>
    <xf numFmtId="176" fontId="12" fillId="0" borderId="52" xfId="48" applyNumberFormat="1" applyFont="1" applyFill="1" applyBorder="1" applyAlignment="1">
      <alignment vertical="center"/>
    </xf>
    <xf numFmtId="176" fontId="12" fillId="0" borderId="52" xfId="48" applyNumberFormat="1" applyFont="1" applyBorder="1" applyAlignment="1">
      <alignment vertical="center"/>
    </xf>
    <xf numFmtId="176" fontId="12" fillId="34" borderId="53" xfId="48" applyNumberFormat="1" applyFont="1" applyFill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7" fontId="8" fillId="34" borderId="5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76" fontId="12" fillId="0" borderId="0" xfId="48" applyNumberFormat="1" applyFont="1" applyBorder="1" applyAlignment="1">
      <alignment vertical="center"/>
    </xf>
    <xf numFmtId="176" fontId="12" fillId="0" borderId="19" xfId="48" applyNumberFormat="1" applyFont="1" applyBorder="1" applyAlignment="1">
      <alignment vertical="center"/>
    </xf>
    <xf numFmtId="176" fontId="12" fillId="0" borderId="56" xfId="48" applyNumberFormat="1" applyFont="1" applyFill="1" applyBorder="1" applyAlignment="1">
      <alignment vertical="center"/>
    </xf>
    <xf numFmtId="176" fontId="12" fillId="0" borderId="28" xfId="48" applyNumberFormat="1" applyFont="1" applyFill="1" applyBorder="1" applyAlignment="1">
      <alignment vertical="center"/>
    </xf>
    <xf numFmtId="176" fontId="12" fillId="0" borderId="57" xfId="48" applyNumberFormat="1" applyFont="1" applyFill="1" applyBorder="1" applyAlignment="1">
      <alignment vertical="center"/>
    </xf>
    <xf numFmtId="176" fontId="12" fillId="0" borderId="58" xfId="48" applyNumberFormat="1" applyFont="1" applyBorder="1" applyAlignment="1">
      <alignment vertical="center"/>
    </xf>
    <xf numFmtId="176" fontId="12" fillId="0" borderId="53" xfId="48" applyNumberFormat="1" applyFont="1" applyBorder="1" applyAlignment="1">
      <alignment vertical="center"/>
    </xf>
    <xf numFmtId="176" fontId="12" fillId="0" borderId="59" xfId="48" applyNumberFormat="1" applyFont="1" applyBorder="1" applyAlignment="1">
      <alignment vertical="center"/>
    </xf>
    <xf numFmtId="176" fontId="12" fillId="0" borderId="60" xfId="48" applyNumberFormat="1" applyFont="1" applyBorder="1" applyAlignment="1">
      <alignment vertical="center"/>
    </xf>
    <xf numFmtId="176" fontId="12" fillId="0" borderId="61" xfId="48" applyNumberFormat="1" applyFont="1" applyBorder="1" applyAlignment="1">
      <alignment vertical="center"/>
    </xf>
    <xf numFmtId="176" fontId="12" fillId="0" borderId="62" xfId="48" applyNumberFormat="1" applyFont="1" applyFill="1" applyBorder="1" applyAlignment="1">
      <alignment vertical="center"/>
    </xf>
    <xf numFmtId="176" fontId="12" fillId="0" borderId="62" xfId="48" applyNumberFormat="1" applyFont="1" applyBorder="1" applyAlignment="1">
      <alignment vertical="center"/>
    </xf>
    <xf numFmtId="176" fontId="12" fillId="0" borderId="48" xfId="48" applyNumberFormat="1" applyFont="1" applyBorder="1" applyAlignment="1">
      <alignment vertical="center"/>
    </xf>
    <xf numFmtId="176" fontId="12" fillId="0" borderId="63" xfId="48" applyNumberFormat="1" applyFont="1" applyFill="1" applyBorder="1" applyAlignment="1">
      <alignment vertical="center"/>
    </xf>
    <xf numFmtId="176" fontId="12" fillId="0" borderId="37" xfId="48" applyNumberFormat="1" applyFont="1" applyBorder="1" applyAlignment="1">
      <alignment vertical="center"/>
    </xf>
    <xf numFmtId="176" fontId="12" fillId="0" borderId="64" xfId="48" applyNumberFormat="1" applyFont="1" applyFill="1" applyBorder="1" applyAlignment="1">
      <alignment vertical="center"/>
    </xf>
    <xf numFmtId="176" fontId="12" fillId="0" borderId="16" xfId="48" applyNumberFormat="1" applyFont="1" applyFill="1" applyBorder="1" applyAlignment="1">
      <alignment vertical="center"/>
    </xf>
    <xf numFmtId="176" fontId="12" fillId="0" borderId="17" xfId="48" applyNumberFormat="1" applyFont="1" applyFill="1" applyBorder="1" applyAlignment="1">
      <alignment vertical="center"/>
    </xf>
    <xf numFmtId="176" fontId="12" fillId="0" borderId="65" xfId="48" applyNumberFormat="1" applyFont="1" applyBorder="1" applyAlignment="1">
      <alignment vertical="center"/>
    </xf>
    <xf numFmtId="176" fontId="12" fillId="0" borderId="37" xfId="48" applyNumberFormat="1" applyFont="1" applyFill="1" applyBorder="1" applyAlignment="1">
      <alignment vertical="center"/>
    </xf>
    <xf numFmtId="176" fontId="12" fillId="0" borderId="62" xfId="48" applyNumberFormat="1" applyFont="1" applyFill="1" applyBorder="1" applyAlignment="1">
      <alignment vertical="center"/>
    </xf>
    <xf numFmtId="0" fontId="15" fillId="35" borderId="66" xfId="0" applyFont="1" applyFill="1" applyBorder="1" applyAlignment="1">
      <alignment horizontal="center" vertical="center"/>
    </xf>
    <xf numFmtId="0" fontId="16" fillId="35" borderId="67" xfId="0" applyFont="1" applyFill="1" applyBorder="1" applyAlignment="1">
      <alignment horizontal="center" vertical="center"/>
    </xf>
    <xf numFmtId="0" fontId="16" fillId="35" borderId="62" xfId="0" applyFont="1" applyFill="1" applyBorder="1" applyAlignment="1">
      <alignment horizontal="center" vertical="center"/>
    </xf>
    <xf numFmtId="0" fontId="16" fillId="35" borderId="68" xfId="0" applyFont="1" applyFill="1" applyBorder="1" applyAlignment="1">
      <alignment horizontal="center" vertical="center"/>
    </xf>
    <xf numFmtId="0" fontId="16" fillId="35" borderId="69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6" fillId="35" borderId="70" xfId="0" applyFont="1" applyFill="1" applyBorder="1" applyAlignment="1">
      <alignment horizontal="center" vertical="center"/>
    </xf>
    <xf numFmtId="0" fontId="16" fillId="35" borderId="71" xfId="0" applyFont="1" applyFill="1" applyBorder="1" applyAlignment="1">
      <alignment horizontal="center" vertical="center"/>
    </xf>
    <xf numFmtId="0" fontId="16" fillId="35" borderId="72" xfId="0" applyFont="1" applyFill="1" applyBorder="1" applyAlignment="1">
      <alignment horizontal="center" vertical="center"/>
    </xf>
    <xf numFmtId="0" fontId="15" fillId="35" borderId="73" xfId="0" applyFont="1" applyFill="1" applyBorder="1" applyAlignment="1">
      <alignment horizontal="center" vertical="center"/>
    </xf>
    <xf numFmtId="0" fontId="16" fillId="35" borderId="74" xfId="0" applyFont="1" applyFill="1" applyBorder="1" applyAlignment="1">
      <alignment horizontal="center" vertical="center"/>
    </xf>
    <xf numFmtId="0" fontId="16" fillId="35" borderId="75" xfId="0" applyFont="1" applyFill="1" applyBorder="1" applyAlignment="1">
      <alignment horizontal="center" vertical="center"/>
    </xf>
    <xf numFmtId="0" fontId="16" fillId="35" borderId="76" xfId="0" applyFont="1" applyFill="1" applyBorder="1" applyAlignment="1">
      <alignment horizontal="center" vertical="center"/>
    </xf>
    <xf numFmtId="0" fontId="16" fillId="35" borderId="77" xfId="0" applyFont="1" applyFill="1" applyBorder="1" applyAlignment="1">
      <alignment horizontal="center" vertical="center"/>
    </xf>
    <xf numFmtId="0" fontId="16" fillId="35" borderId="78" xfId="0" applyFont="1" applyFill="1" applyBorder="1" applyAlignment="1">
      <alignment horizontal="center" vertical="center"/>
    </xf>
    <xf numFmtId="176" fontId="16" fillId="35" borderId="75" xfId="48" applyNumberFormat="1" applyFont="1" applyFill="1" applyBorder="1" applyAlignment="1">
      <alignment horizontal="center" vertical="center"/>
    </xf>
    <xf numFmtId="176" fontId="16" fillId="35" borderId="74" xfId="48" applyNumberFormat="1" applyFont="1" applyFill="1" applyBorder="1" applyAlignment="1">
      <alignment horizontal="center" vertical="center"/>
    </xf>
    <xf numFmtId="176" fontId="16" fillId="35" borderId="79" xfId="48" applyNumberFormat="1" applyFont="1" applyFill="1" applyBorder="1" applyAlignment="1">
      <alignment horizontal="center" vertical="center"/>
    </xf>
    <xf numFmtId="176" fontId="16" fillId="35" borderId="80" xfId="48" applyNumberFormat="1" applyFont="1" applyFill="1" applyBorder="1" applyAlignment="1">
      <alignment horizontal="center" vertical="center"/>
    </xf>
    <xf numFmtId="176" fontId="12" fillId="0" borderId="30" xfId="48" applyNumberFormat="1" applyFont="1" applyBorder="1" applyAlignment="1">
      <alignment vertical="center"/>
    </xf>
    <xf numFmtId="176" fontId="12" fillId="0" borderId="81" xfId="48" applyNumberFormat="1" applyFont="1" applyBorder="1" applyAlignment="1">
      <alignment vertical="center"/>
    </xf>
    <xf numFmtId="176" fontId="12" fillId="0" borderId="53" xfId="48" applyNumberFormat="1" applyFont="1" applyFill="1" applyBorder="1" applyAlignment="1">
      <alignment vertical="center"/>
    </xf>
    <xf numFmtId="176" fontId="12" fillId="0" borderId="60" xfId="48" applyNumberFormat="1" applyFont="1" applyFill="1" applyBorder="1" applyAlignment="1">
      <alignment vertical="center"/>
    </xf>
    <xf numFmtId="176" fontId="12" fillId="0" borderId="82" xfId="48" applyNumberFormat="1" applyFont="1" applyFill="1" applyBorder="1" applyAlignment="1">
      <alignment vertical="center"/>
    </xf>
    <xf numFmtId="176" fontId="16" fillId="35" borderId="83" xfId="48" applyNumberFormat="1" applyFont="1" applyFill="1" applyBorder="1" applyAlignment="1">
      <alignment horizontal="center" vertical="center"/>
    </xf>
    <xf numFmtId="176" fontId="12" fillId="0" borderId="84" xfId="48" applyNumberFormat="1" applyFont="1" applyFill="1" applyBorder="1" applyAlignment="1">
      <alignment vertical="center"/>
    </xf>
    <xf numFmtId="176" fontId="16" fillId="35" borderId="85" xfId="48" applyNumberFormat="1" applyFont="1" applyFill="1" applyBorder="1" applyAlignment="1">
      <alignment horizontal="center" vertical="center"/>
    </xf>
    <xf numFmtId="176" fontId="12" fillId="0" borderId="86" xfId="48" applyNumberFormat="1" applyFont="1" applyFill="1" applyBorder="1" applyAlignment="1">
      <alignment vertical="center"/>
    </xf>
    <xf numFmtId="176" fontId="12" fillId="0" borderId="61" xfId="48" applyNumberFormat="1" applyFont="1" applyFill="1" applyBorder="1" applyAlignment="1">
      <alignment vertical="center"/>
    </xf>
    <xf numFmtId="176" fontId="12" fillId="0" borderId="65" xfId="48" applyNumberFormat="1" applyFont="1" applyFill="1" applyBorder="1" applyAlignment="1">
      <alignment vertical="center"/>
    </xf>
    <xf numFmtId="176" fontId="12" fillId="0" borderId="59" xfId="48" applyNumberFormat="1" applyFont="1" applyFill="1" applyBorder="1" applyAlignment="1">
      <alignment vertical="center"/>
    </xf>
    <xf numFmtId="176" fontId="12" fillId="0" borderId="50" xfId="48" applyNumberFormat="1" applyFont="1" applyFill="1" applyBorder="1" applyAlignment="1">
      <alignment vertical="center"/>
    </xf>
    <xf numFmtId="176" fontId="12" fillId="0" borderId="56" xfId="48" applyNumberFormat="1" applyFont="1" applyFill="1" applyBorder="1" applyAlignment="1">
      <alignment vertical="center"/>
    </xf>
    <xf numFmtId="176" fontId="12" fillId="0" borderId="28" xfId="48" applyNumberFormat="1" applyFont="1" applyFill="1" applyBorder="1" applyAlignment="1">
      <alignment vertical="center"/>
    </xf>
    <xf numFmtId="176" fontId="12" fillId="0" borderId="84" xfId="48" applyNumberFormat="1" applyFont="1" applyFill="1" applyBorder="1" applyAlignment="1">
      <alignment vertical="center"/>
    </xf>
    <xf numFmtId="0" fontId="16" fillId="35" borderId="56" xfId="0" applyFont="1" applyFill="1" applyBorder="1" applyAlignment="1">
      <alignment horizontal="center" vertical="center"/>
    </xf>
    <xf numFmtId="176" fontId="12" fillId="34" borderId="82" xfId="48" applyNumberFormat="1" applyFont="1" applyFill="1" applyBorder="1" applyAlignment="1">
      <alignment vertical="center"/>
    </xf>
    <xf numFmtId="176" fontId="12" fillId="34" borderId="28" xfId="48" applyNumberFormat="1" applyFont="1" applyFill="1" applyBorder="1" applyAlignment="1">
      <alignment vertical="center"/>
    </xf>
    <xf numFmtId="176" fontId="12" fillId="34" borderId="56" xfId="48" applyNumberFormat="1" applyFont="1" applyFill="1" applyBorder="1" applyAlignment="1">
      <alignment vertical="center"/>
    </xf>
    <xf numFmtId="176" fontId="12" fillId="34" borderId="87" xfId="48" applyNumberFormat="1" applyFont="1" applyFill="1" applyBorder="1" applyAlignment="1">
      <alignment vertical="center"/>
    </xf>
    <xf numFmtId="176" fontId="12" fillId="34" borderId="88" xfId="48" applyNumberFormat="1" applyFont="1" applyFill="1" applyBorder="1" applyAlignment="1">
      <alignment vertical="center"/>
    </xf>
    <xf numFmtId="176" fontId="12" fillId="0" borderId="89" xfId="48" applyNumberFormat="1" applyFont="1" applyFill="1" applyBorder="1" applyAlignment="1">
      <alignment vertical="center"/>
    </xf>
    <xf numFmtId="176" fontId="12" fillId="0" borderId="88" xfId="48" applyNumberFormat="1" applyFont="1" applyFill="1" applyBorder="1" applyAlignment="1">
      <alignment vertical="center"/>
    </xf>
    <xf numFmtId="0" fontId="16" fillId="35" borderId="84" xfId="0" applyFont="1" applyFill="1" applyBorder="1" applyAlignment="1">
      <alignment horizontal="center" vertical="center"/>
    </xf>
    <xf numFmtId="176" fontId="16" fillId="35" borderId="65" xfId="48" applyNumberFormat="1" applyFont="1" applyFill="1" applyBorder="1" applyAlignment="1">
      <alignment horizontal="center" vertical="center"/>
    </xf>
    <xf numFmtId="176" fontId="16" fillId="35" borderId="69" xfId="48" applyNumberFormat="1" applyFont="1" applyFill="1" applyBorder="1" applyAlignment="1">
      <alignment horizontal="center" vertical="center"/>
    </xf>
    <xf numFmtId="176" fontId="12" fillId="34" borderId="46" xfId="48" applyNumberFormat="1" applyFont="1" applyFill="1" applyBorder="1" applyAlignment="1">
      <alignment vertical="center"/>
    </xf>
    <xf numFmtId="176" fontId="12" fillId="34" borderId="45" xfId="48" applyNumberFormat="1" applyFont="1" applyFill="1" applyBorder="1" applyAlignment="1">
      <alignment vertical="center"/>
    </xf>
    <xf numFmtId="176" fontId="12" fillId="34" borderId="62" xfId="48" applyNumberFormat="1" applyFont="1" applyFill="1" applyBorder="1" applyAlignment="1">
      <alignment vertical="center"/>
    </xf>
    <xf numFmtId="176" fontId="12" fillId="0" borderId="90" xfId="48" applyNumberFormat="1" applyFont="1" applyFill="1" applyBorder="1" applyAlignment="1">
      <alignment vertical="center"/>
    </xf>
    <xf numFmtId="176" fontId="12" fillId="0" borderId="88" xfId="48" applyNumberFormat="1" applyFont="1" applyFill="1" applyBorder="1" applyAlignment="1">
      <alignment vertical="center"/>
    </xf>
    <xf numFmtId="176" fontId="12" fillId="0" borderId="91" xfId="48" applyNumberFormat="1" applyFont="1" applyFill="1" applyBorder="1" applyAlignment="1">
      <alignment vertical="center"/>
    </xf>
    <xf numFmtId="176" fontId="16" fillId="35" borderId="92" xfId="48" applyNumberFormat="1" applyFont="1" applyFill="1" applyBorder="1" applyAlignment="1">
      <alignment horizontal="center" vertical="center"/>
    </xf>
    <xf numFmtId="176" fontId="5" fillId="34" borderId="30" xfId="48" applyNumberFormat="1" applyFont="1" applyFill="1" applyBorder="1" applyAlignment="1">
      <alignment horizontal="center" vertical="center"/>
    </xf>
    <xf numFmtId="177" fontId="8" fillId="3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176" fontId="3" fillId="36" borderId="18" xfId="48" applyNumberFormat="1" applyFont="1" applyFill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176" fontId="16" fillId="35" borderId="93" xfId="48" applyNumberFormat="1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176" fontId="12" fillId="0" borderId="94" xfId="48" applyNumberFormat="1" applyFont="1" applyFill="1" applyBorder="1" applyAlignment="1">
      <alignment vertical="center"/>
    </xf>
    <xf numFmtId="176" fontId="16" fillId="35" borderId="62" xfId="48" applyNumberFormat="1" applyFont="1" applyFill="1" applyBorder="1" applyAlignment="1">
      <alignment horizontal="center" vertical="center"/>
    </xf>
    <xf numFmtId="176" fontId="12" fillId="0" borderId="95" xfId="48" applyNumberFormat="1" applyFont="1" applyFill="1" applyBorder="1" applyAlignment="1">
      <alignment vertical="center"/>
    </xf>
    <xf numFmtId="176" fontId="16" fillId="35" borderId="84" xfId="48" applyNumberFormat="1" applyFont="1" applyFill="1" applyBorder="1" applyAlignment="1">
      <alignment horizontal="center" vertical="center"/>
    </xf>
    <xf numFmtId="176" fontId="12" fillId="0" borderId="95" xfId="48" applyNumberFormat="1" applyFont="1" applyFill="1" applyBorder="1" applyAlignment="1">
      <alignment vertical="center"/>
    </xf>
    <xf numFmtId="176" fontId="12" fillId="0" borderId="29" xfId="48" applyNumberFormat="1" applyFont="1" applyFill="1" applyBorder="1" applyAlignment="1">
      <alignment vertical="center"/>
    </xf>
    <xf numFmtId="176" fontId="12" fillId="0" borderId="67" xfId="48" applyNumberFormat="1" applyFont="1" applyFill="1" applyBorder="1" applyAlignment="1">
      <alignment vertical="center"/>
    </xf>
    <xf numFmtId="176" fontId="12" fillId="0" borderId="96" xfId="48" applyNumberFormat="1" applyFont="1" applyFill="1" applyBorder="1" applyAlignment="1">
      <alignment vertical="center"/>
    </xf>
    <xf numFmtId="176" fontId="16" fillId="35" borderId="77" xfId="48" applyNumberFormat="1" applyFont="1" applyFill="1" applyBorder="1" applyAlignment="1">
      <alignment horizontal="center" vertical="center"/>
    </xf>
    <xf numFmtId="176" fontId="12" fillId="0" borderId="97" xfId="48" applyNumberFormat="1" applyFont="1" applyFill="1" applyBorder="1" applyAlignment="1">
      <alignment vertical="center"/>
    </xf>
    <xf numFmtId="176" fontId="12" fillId="0" borderId="98" xfId="48" applyNumberFormat="1" applyFont="1" applyFill="1" applyBorder="1" applyAlignment="1">
      <alignment vertical="center"/>
    </xf>
    <xf numFmtId="176" fontId="12" fillId="0" borderId="99" xfId="48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176" fontId="16" fillId="35" borderId="90" xfId="48" applyNumberFormat="1" applyFont="1" applyFill="1" applyBorder="1" applyAlignment="1">
      <alignment horizontal="center" vertical="center"/>
    </xf>
    <xf numFmtId="176" fontId="16" fillId="35" borderId="100" xfId="48" applyNumberFormat="1" applyFont="1" applyFill="1" applyBorder="1" applyAlignment="1">
      <alignment horizontal="center" vertical="center"/>
    </xf>
    <xf numFmtId="176" fontId="12" fillId="0" borderId="91" xfId="48" applyNumberFormat="1" applyFont="1" applyFill="1" applyBorder="1" applyAlignment="1">
      <alignment vertical="center"/>
    </xf>
    <xf numFmtId="0" fontId="16" fillId="35" borderId="101" xfId="0" applyFont="1" applyFill="1" applyBorder="1" applyAlignment="1">
      <alignment horizontal="center" vertical="center"/>
    </xf>
    <xf numFmtId="176" fontId="16" fillId="35" borderId="47" xfId="48" applyNumberFormat="1" applyFont="1" applyFill="1" applyBorder="1" applyAlignment="1">
      <alignment horizontal="center" vertical="center"/>
    </xf>
    <xf numFmtId="176" fontId="12" fillId="0" borderId="101" xfId="48" applyNumberFormat="1" applyFont="1" applyFill="1" applyBorder="1" applyAlignment="1">
      <alignment vertical="center"/>
    </xf>
    <xf numFmtId="176" fontId="12" fillId="0" borderId="90" xfId="48" applyNumberFormat="1" applyFont="1" applyFill="1" applyBorder="1" applyAlignment="1">
      <alignment vertical="center"/>
    </xf>
    <xf numFmtId="176" fontId="12" fillId="0" borderId="102" xfId="48" applyNumberFormat="1" applyFont="1" applyFill="1" applyBorder="1" applyAlignment="1">
      <alignment vertical="center"/>
    </xf>
    <xf numFmtId="176" fontId="5" fillId="34" borderId="60" xfId="48" applyNumberFormat="1" applyFont="1" applyFill="1" applyBorder="1" applyAlignment="1">
      <alignment horizontal="center" vertical="center"/>
    </xf>
    <xf numFmtId="176" fontId="3" fillId="34" borderId="103" xfId="48" applyNumberFormat="1" applyFont="1" applyFill="1" applyBorder="1" applyAlignment="1">
      <alignment vertical="center"/>
    </xf>
    <xf numFmtId="176" fontId="3" fillId="34" borderId="60" xfId="48" applyNumberFormat="1" applyFont="1" applyFill="1" applyBorder="1" applyAlignment="1">
      <alignment vertical="center"/>
    </xf>
    <xf numFmtId="176" fontId="3" fillId="34" borderId="65" xfId="48" applyNumberFormat="1" applyFont="1" applyFill="1" applyBorder="1" applyAlignment="1">
      <alignment vertical="center"/>
    </xf>
    <xf numFmtId="0" fontId="17" fillId="0" borderId="104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/>
    </xf>
    <xf numFmtId="177" fontId="8" fillId="34" borderId="42" xfId="0" applyNumberFormat="1" applyFont="1" applyFill="1" applyBorder="1" applyAlignment="1">
      <alignment horizontal="center" vertical="center"/>
    </xf>
    <xf numFmtId="177" fontId="8" fillId="34" borderId="41" xfId="0" applyNumberFormat="1" applyFont="1" applyFill="1" applyBorder="1" applyAlignment="1">
      <alignment horizontal="center" vertical="center"/>
    </xf>
    <xf numFmtId="177" fontId="8" fillId="0" borderId="42" xfId="0" applyNumberFormat="1" applyFont="1" applyBorder="1" applyAlignment="1">
      <alignment horizontal="center" vertical="center"/>
    </xf>
    <xf numFmtId="177" fontId="8" fillId="0" borderId="41" xfId="0" applyNumberFormat="1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177" fontId="8" fillId="0" borderId="109" xfId="0" applyNumberFormat="1" applyFont="1" applyBorder="1" applyAlignment="1">
      <alignment horizontal="center" vertical="center" textRotation="255"/>
    </xf>
    <xf numFmtId="177" fontId="8" fillId="0" borderId="110" xfId="0" applyNumberFormat="1" applyFont="1" applyBorder="1" applyAlignment="1">
      <alignment horizontal="center" vertical="center" textRotation="255"/>
    </xf>
    <xf numFmtId="177" fontId="8" fillId="0" borderId="111" xfId="0" applyNumberFormat="1" applyFont="1" applyBorder="1" applyAlignment="1">
      <alignment horizontal="center" vertical="center" textRotation="255"/>
    </xf>
    <xf numFmtId="0" fontId="0" fillId="0" borderId="112" xfId="0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1228725</xdr:colOff>
      <xdr:row>1</xdr:row>
      <xdr:rowOff>361950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2287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1</xdr:row>
      <xdr:rowOff>9525</xdr:rowOff>
    </xdr:from>
    <xdr:to>
      <xdr:col>0</xdr:col>
      <xdr:colOff>1190625</xdr:colOff>
      <xdr:row>1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609600" y="323850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口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676275</xdr:colOff>
      <xdr:row>1</xdr:row>
      <xdr:rowOff>342900</xdr:rowOff>
    </xdr:to>
    <xdr:sp>
      <xdr:nvSpPr>
        <xdr:cNvPr id="3" name="Rectangle 4"/>
        <xdr:cNvSpPr>
          <a:spLocks/>
        </xdr:cNvSpPr>
      </xdr:nvSpPr>
      <xdr:spPr>
        <a:xfrm>
          <a:off x="0" y="438150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加入期間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1228725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71475" y="276225"/>
          <a:ext cx="1228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0</xdr:row>
      <xdr:rowOff>247650</xdr:rowOff>
    </xdr:from>
    <xdr:to>
      <xdr:col>2</xdr:col>
      <xdr:colOff>114300</xdr:colOff>
      <xdr:row>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1266825" y="247650"/>
          <a:ext cx="619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口数</a:t>
          </a:r>
        </a:p>
      </xdr:txBody>
    </xdr:sp>
    <xdr:clientData/>
  </xdr:twoCellAnchor>
  <xdr:twoCellAnchor>
    <xdr:from>
      <xdr:col>0</xdr:col>
      <xdr:colOff>371475</xdr:colOff>
      <xdr:row>1</xdr:row>
      <xdr:rowOff>66675</xdr:rowOff>
    </xdr:from>
    <xdr:to>
      <xdr:col>1</xdr:col>
      <xdr:colOff>647700</xdr:colOff>
      <xdr:row>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71475" y="33337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加入期間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875" style="35" customWidth="1"/>
    <col min="2" max="2" width="16.875" style="35" customWidth="1"/>
    <col min="3" max="3" width="4.75390625" style="35" customWidth="1"/>
    <col min="4" max="14" width="7.875" style="0" customWidth="1"/>
    <col min="15" max="17" width="8.375" style="0" customWidth="1"/>
  </cols>
  <sheetData>
    <row r="1" spans="7:14" ht="19.5" customHeight="1">
      <c r="G1" s="46" t="s">
        <v>76</v>
      </c>
      <c r="N1" t="s">
        <v>77</v>
      </c>
    </row>
    <row r="2" spans="1:17" ht="19.5" customHeight="1">
      <c r="A2" s="36" t="s">
        <v>75</v>
      </c>
      <c r="O2" s="197" t="s">
        <v>109</v>
      </c>
      <c r="P2" s="197"/>
      <c r="Q2" s="197"/>
    </row>
    <row r="3" spans="1:17" s="38" customFormat="1" ht="21.75" customHeight="1">
      <c r="A3" s="198" t="s">
        <v>74</v>
      </c>
      <c r="B3" s="198"/>
      <c r="C3" s="199" t="s">
        <v>73</v>
      </c>
      <c r="D3" s="45"/>
      <c r="E3" s="45"/>
      <c r="F3" s="45"/>
      <c r="G3" s="201" t="s">
        <v>72</v>
      </c>
      <c r="H3" s="201"/>
      <c r="I3" s="201"/>
      <c r="J3" s="201"/>
      <c r="K3" s="201"/>
      <c r="L3" s="201"/>
      <c r="M3" s="45"/>
      <c r="N3" s="44"/>
      <c r="O3" s="198" t="s">
        <v>71</v>
      </c>
      <c r="P3" s="190" t="s">
        <v>113</v>
      </c>
      <c r="Q3" s="191"/>
    </row>
    <row r="4" spans="1:17" s="38" customFormat="1" ht="21.75" customHeight="1">
      <c r="A4" s="198"/>
      <c r="B4" s="198"/>
      <c r="C4" s="200"/>
      <c r="D4" s="43" t="s">
        <v>70</v>
      </c>
      <c r="E4" s="43" t="s">
        <v>69</v>
      </c>
      <c r="F4" s="43" t="s">
        <v>68</v>
      </c>
      <c r="G4" s="43" t="s">
        <v>67</v>
      </c>
      <c r="H4" s="43" t="s">
        <v>66</v>
      </c>
      <c r="I4" s="43" t="s">
        <v>65</v>
      </c>
      <c r="J4" s="43" t="s">
        <v>64</v>
      </c>
      <c r="K4" s="43" t="s">
        <v>63</v>
      </c>
      <c r="L4" s="43" t="s">
        <v>62</v>
      </c>
      <c r="M4" s="43" t="s">
        <v>61</v>
      </c>
      <c r="N4" s="43" t="s">
        <v>60</v>
      </c>
      <c r="O4" s="198"/>
      <c r="P4" s="192"/>
      <c r="Q4" s="193"/>
    </row>
    <row r="5" spans="1:19" s="38" customFormat="1" ht="36.75" customHeight="1">
      <c r="A5" s="42" t="s">
        <v>59</v>
      </c>
      <c r="B5" s="41" t="s">
        <v>58</v>
      </c>
      <c r="C5" s="40" t="s">
        <v>57</v>
      </c>
      <c r="D5" s="39">
        <v>6770</v>
      </c>
      <c r="E5" s="39">
        <v>5400</v>
      </c>
      <c r="F5" s="39">
        <v>4330</v>
      </c>
      <c r="G5" s="39">
        <v>3790</v>
      </c>
      <c r="H5" s="39">
        <v>3260</v>
      </c>
      <c r="I5" s="39">
        <v>2970</v>
      </c>
      <c r="J5" s="39">
        <v>4530</v>
      </c>
      <c r="K5" s="39">
        <v>3610</v>
      </c>
      <c r="L5" s="39">
        <v>3150</v>
      </c>
      <c r="M5" s="39">
        <v>2750</v>
      </c>
      <c r="N5" s="39">
        <v>2570</v>
      </c>
      <c r="O5" s="194" t="s">
        <v>56</v>
      </c>
      <c r="P5" s="188">
        <v>2850</v>
      </c>
      <c r="Q5" s="189"/>
      <c r="R5" s="73"/>
      <c r="S5" s="152"/>
    </row>
    <row r="6" spans="1:18" s="38" customFormat="1" ht="36.75" customHeight="1">
      <c r="A6" s="42" t="s">
        <v>55</v>
      </c>
      <c r="B6" s="41" t="s">
        <v>54</v>
      </c>
      <c r="C6" s="40" t="s">
        <v>53</v>
      </c>
      <c r="D6" s="39">
        <v>6210</v>
      </c>
      <c r="E6" s="39">
        <v>4950</v>
      </c>
      <c r="F6" s="39">
        <v>3970</v>
      </c>
      <c r="G6" s="39">
        <v>3470</v>
      </c>
      <c r="H6" s="39">
        <v>2990</v>
      </c>
      <c r="I6" s="39">
        <v>2720</v>
      </c>
      <c r="J6" s="39">
        <v>4150</v>
      </c>
      <c r="K6" s="39">
        <v>3310</v>
      </c>
      <c r="L6" s="39">
        <v>2890</v>
      </c>
      <c r="M6" s="39">
        <v>2520</v>
      </c>
      <c r="N6" s="39">
        <v>2360</v>
      </c>
      <c r="O6" s="195"/>
      <c r="P6" s="188">
        <v>2610</v>
      </c>
      <c r="Q6" s="189"/>
      <c r="R6" s="73"/>
    </row>
    <row r="7" spans="1:18" s="38" customFormat="1" ht="36.75" customHeight="1">
      <c r="A7" s="42" t="s">
        <v>52</v>
      </c>
      <c r="B7" s="41" t="s">
        <v>51</v>
      </c>
      <c r="C7" s="40" t="s">
        <v>50</v>
      </c>
      <c r="D7" s="39">
        <v>5640</v>
      </c>
      <c r="E7" s="39">
        <v>4500</v>
      </c>
      <c r="F7" s="39">
        <v>3610</v>
      </c>
      <c r="G7" s="39">
        <v>3160</v>
      </c>
      <c r="H7" s="39">
        <v>2720</v>
      </c>
      <c r="I7" s="39">
        <v>2480</v>
      </c>
      <c r="J7" s="39">
        <v>3780</v>
      </c>
      <c r="K7" s="39">
        <v>3010</v>
      </c>
      <c r="L7" s="39">
        <v>2630</v>
      </c>
      <c r="M7" s="39">
        <v>2290</v>
      </c>
      <c r="N7" s="39">
        <v>2140</v>
      </c>
      <c r="O7" s="195"/>
      <c r="P7" s="188">
        <v>2370</v>
      </c>
      <c r="Q7" s="189"/>
      <c r="R7" s="73"/>
    </row>
    <row r="8" spans="1:18" s="38" customFormat="1" ht="36.75" customHeight="1">
      <c r="A8" s="42" t="s">
        <v>49</v>
      </c>
      <c r="B8" s="41" t="s">
        <v>48</v>
      </c>
      <c r="C8" s="40" t="s">
        <v>47</v>
      </c>
      <c r="D8" s="39">
        <v>5080</v>
      </c>
      <c r="E8" s="39">
        <v>4050</v>
      </c>
      <c r="F8" s="39">
        <v>3250</v>
      </c>
      <c r="G8" s="39">
        <v>2840</v>
      </c>
      <c r="H8" s="39">
        <v>2450</v>
      </c>
      <c r="I8" s="39">
        <v>2230</v>
      </c>
      <c r="J8" s="39">
        <v>3400</v>
      </c>
      <c r="K8" s="39">
        <v>2710</v>
      </c>
      <c r="L8" s="39">
        <v>2360</v>
      </c>
      <c r="M8" s="39">
        <v>2060</v>
      </c>
      <c r="N8" s="39">
        <v>1930</v>
      </c>
      <c r="O8" s="195"/>
      <c r="P8" s="188">
        <v>2140</v>
      </c>
      <c r="Q8" s="189"/>
      <c r="R8" s="73"/>
    </row>
    <row r="9" spans="1:18" s="38" customFormat="1" ht="36.75" customHeight="1">
      <c r="A9" s="42" t="s">
        <v>46</v>
      </c>
      <c r="B9" s="41" t="s">
        <v>45</v>
      </c>
      <c r="C9" s="40" t="s">
        <v>44</v>
      </c>
      <c r="D9" s="39">
        <v>4510</v>
      </c>
      <c r="E9" s="39">
        <v>3600</v>
      </c>
      <c r="F9" s="39">
        <v>2890</v>
      </c>
      <c r="G9" s="39">
        <v>2530</v>
      </c>
      <c r="H9" s="39">
        <v>2170</v>
      </c>
      <c r="I9" s="39">
        <v>1980</v>
      </c>
      <c r="J9" s="39">
        <v>3020</v>
      </c>
      <c r="K9" s="39">
        <v>2410</v>
      </c>
      <c r="L9" s="39">
        <v>2100</v>
      </c>
      <c r="M9" s="39">
        <v>1830</v>
      </c>
      <c r="N9" s="39">
        <v>1710</v>
      </c>
      <c r="O9" s="195"/>
      <c r="P9" s="188">
        <v>1900</v>
      </c>
      <c r="Q9" s="189"/>
      <c r="R9" s="73"/>
    </row>
    <row r="10" spans="1:18" s="38" customFormat="1" ht="36.75" customHeight="1">
      <c r="A10" s="42" t="s">
        <v>43</v>
      </c>
      <c r="B10" s="41" t="s">
        <v>42</v>
      </c>
      <c r="C10" s="40" t="s">
        <v>41</v>
      </c>
      <c r="D10" s="39">
        <v>3950</v>
      </c>
      <c r="E10" s="39">
        <v>3150</v>
      </c>
      <c r="F10" s="39">
        <v>2530</v>
      </c>
      <c r="G10" s="39">
        <v>2210</v>
      </c>
      <c r="H10" s="39">
        <v>1900</v>
      </c>
      <c r="I10" s="39">
        <v>1730</v>
      </c>
      <c r="J10" s="39">
        <v>2640</v>
      </c>
      <c r="K10" s="39">
        <v>2110</v>
      </c>
      <c r="L10" s="39">
        <v>1840</v>
      </c>
      <c r="M10" s="39">
        <v>1600</v>
      </c>
      <c r="N10" s="39">
        <v>1500</v>
      </c>
      <c r="O10" s="195"/>
      <c r="P10" s="188">
        <v>1660</v>
      </c>
      <c r="Q10" s="189"/>
      <c r="R10" s="73"/>
    </row>
    <row r="11" spans="1:18" s="38" customFormat="1" ht="36.75" customHeight="1">
      <c r="A11" s="42" t="s">
        <v>40</v>
      </c>
      <c r="B11" s="41" t="s">
        <v>39</v>
      </c>
      <c r="C11" s="40" t="s">
        <v>38</v>
      </c>
      <c r="D11" s="39">
        <v>3390</v>
      </c>
      <c r="E11" s="39">
        <v>2700</v>
      </c>
      <c r="F11" s="39">
        <v>2170</v>
      </c>
      <c r="G11" s="39">
        <v>1900</v>
      </c>
      <c r="H11" s="39">
        <v>1630</v>
      </c>
      <c r="I11" s="39">
        <v>1490</v>
      </c>
      <c r="J11" s="39">
        <v>2270</v>
      </c>
      <c r="K11" s="39">
        <v>1810</v>
      </c>
      <c r="L11" s="39">
        <v>1580</v>
      </c>
      <c r="M11" s="39">
        <v>1380</v>
      </c>
      <c r="N11" s="39">
        <v>1290</v>
      </c>
      <c r="O11" s="195"/>
      <c r="P11" s="186">
        <v>1430</v>
      </c>
      <c r="Q11" s="187"/>
      <c r="R11" s="73"/>
    </row>
    <row r="12" spans="1:18" s="38" customFormat="1" ht="36.75" customHeight="1">
      <c r="A12" s="42" t="s">
        <v>37</v>
      </c>
      <c r="B12" s="41" t="s">
        <v>36</v>
      </c>
      <c r="C12" s="40" t="s">
        <v>35</v>
      </c>
      <c r="D12" s="39">
        <v>2820</v>
      </c>
      <c r="E12" s="39">
        <v>2250</v>
      </c>
      <c r="F12" s="39">
        <v>1800</v>
      </c>
      <c r="G12" s="39">
        <v>1580</v>
      </c>
      <c r="H12" s="39">
        <v>1360</v>
      </c>
      <c r="I12" s="39">
        <v>1240</v>
      </c>
      <c r="J12" s="39">
        <v>1890</v>
      </c>
      <c r="K12" s="39">
        <v>1500</v>
      </c>
      <c r="L12" s="39">
        <v>1310</v>
      </c>
      <c r="M12" s="39">
        <v>1150</v>
      </c>
      <c r="N12" s="39">
        <v>1070</v>
      </c>
      <c r="O12" s="195"/>
      <c r="P12" s="188">
        <v>1190</v>
      </c>
      <c r="Q12" s="189"/>
      <c r="R12" s="73"/>
    </row>
    <row r="13" spans="1:18" s="38" customFormat="1" ht="36.75" customHeight="1">
      <c r="A13" s="42" t="s">
        <v>34</v>
      </c>
      <c r="B13" s="41" t="s">
        <v>33</v>
      </c>
      <c r="C13" s="40" t="s">
        <v>32</v>
      </c>
      <c r="D13" s="39">
        <v>2260</v>
      </c>
      <c r="E13" s="39">
        <v>1800</v>
      </c>
      <c r="F13" s="39">
        <v>1440</v>
      </c>
      <c r="G13" s="39">
        <v>1260</v>
      </c>
      <c r="H13" s="39">
        <v>1090</v>
      </c>
      <c r="I13" s="39">
        <v>990</v>
      </c>
      <c r="J13" s="39">
        <v>1510</v>
      </c>
      <c r="K13" s="39">
        <v>1200</v>
      </c>
      <c r="L13" s="39">
        <v>1050</v>
      </c>
      <c r="M13" s="39">
        <v>920</v>
      </c>
      <c r="N13" s="39">
        <v>860</v>
      </c>
      <c r="O13" s="195"/>
      <c r="P13" s="188">
        <v>950</v>
      </c>
      <c r="Q13" s="189"/>
      <c r="R13" s="73"/>
    </row>
    <row r="14" spans="1:18" s="38" customFormat="1" ht="36.75" customHeight="1">
      <c r="A14" s="42" t="s">
        <v>31</v>
      </c>
      <c r="B14" s="41" t="s">
        <v>30</v>
      </c>
      <c r="C14" s="40" t="s">
        <v>29</v>
      </c>
      <c r="D14" s="39">
        <v>1690</v>
      </c>
      <c r="E14" s="39">
        <v>1350</v>
      </c>
      <c r="F14" s="39">
        <v>1080</v>
      </c>
      <c r="G14" s="39">
        <v>950</v>
      </c>
      <c r="H14" s="39">
        <v>820</v>
      </c>
      <c r="I14" s="39">
        <v>740</v>
      </c>
      <c r="J14" s="39">
        <v>1130</v>
      </c>
      <c r="K14" s="39">
        <v>900</v>
      </c>
      <c r="L14" s="39">
        <v>790</v>
      </c>
      <c r="M14" s="39">
        <v>690</v>
      </c>
      <c r="N14" s="39">
        <v>640</v>
      </c>
      <c r="O14" s="195"/>
      <c r="P14" s="188">
        <v>720</v>
      </c>
      <c r="Q14" s="189"/>
      <c r="R14" s="73"/>
    </row>
    <row r="15" spans="1:18" s="38" customFormat="1" ht="36.75" customHeight="1">
      <c r="A15" s="42" t="s">
        <v>28</v>
      </c>
      <c r="B15" s="41" t="s">
        <v>27</v>
      </c>
      <c r="C15" s="40" t="s">
        <v>26</v>
      </c>
      <c r="D15" s="39">
        <v>1130</v>
      </c>
      <c r="E15" s="39">
        <v>900</v>
      </c>
      <c r="F15" s="39">
        <v>720</v>
      </c>
      <c r="G15" s="39">
        <v>630</v>
      </c>
      <c r="H15" s="39">
        <v>540</v>
      </c>
      <c r="I15" s="39">
        <v>500</v>
      </c>
      <c r="J15" s="39">
        <v>760</v>
      </c>
      <c r="K15" s="39">
        <v>600</v>
      </c>
      <c r="L15" s="39">
        <v>530</v>
      </c>
      <c r="M15" s="39">
        <v>460</v>
      </c>
      <c r="N15" s="39">
        <v>430</v>
      </c>
      <c r="O15" s="195"/>
      <c r="P15" s="186">
        <v>480</v>
      </c>
      <c r="Q15" s="187"/>
      <c r="R15" s="73"/>
    </row>
    <row r="16" spans="1:18" s="38" customFormat="1" ht="36.75" customHeight="1">
      <c r="A16" s="42" t="s">
        <v>25</v>
      </c>
      <c r="B16" s="41" t="s">
        <v>24</v>
      </c>
      <c r="C16" s="40" t="s">
        <v>23</v>
      </c>
      <c r="D16" s="39">
        <v>560</v>
      </c>
      <c r="E16" s="39">
        <v>450</v>
      </c>
      <c r="F16" s="39">
        <v>360</v>
      </c>
      <c r="G16" s="39">
        <v>320</v>
      </c>
      <c r="H16" s="39">
        <v>270</v>
      </c>
      <c r="I16" s="39">
        <v>250</v>
      </c>
      <c r="J16" s="39">
        <v>380</v>
      </c>
      <c r="K16" s="39">
        <v>300</v>
      </c>
      <c r="L16" s="39">
        <v>260</v>
      </c>
      <c r="M16" s="39">
        <v>230</v>
      </c>
      <c r="N16" s="39">
        <v>210</v>
      </c>
      <c r="O16" s="196"/>
      <c r="P16" s="188">
        <v>240</v>
      </c>
      <c r="Q16" s="189"/>
      <c r="R16" s="73"/>
    </row>
    <row r="17" spans="1:18" s="37" customFormat="1" ht="33" customHeight="1">
      <c r="A17" s="184" t="s">
        <v>108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54"/>
    </row>
    <row r="18" spans="2:17" ht="19.5" customHeight="1">
      <c r="B18" s="74"/>
      <c r="C18" s="75"/>
      <c r="D18" s="76"/>
      <c r="E18" s="76"/>
      <c r="F18" s="76"/>
      <c r="G18" s="76"/>
      <c r="H18" s="76"/>
      <c r="I18" s="76"/>
      <c r="J18" s="76"/>
      <c r="P18" s="47"/>
      <c r="Q18" s="153"/>
    </row>
    <row r="19" ht="13.5">
      <c r="Q19" s="153"/>
    </row>
    <row r="20" ht="13.5">
      <c r="Q20" s="153"/>
    </row>
    <row r="21" ht="13.5">
      <c r="Q21" s="153"/>
    </row>
    <row r="22" ht="13.5">
      <c r="Q22" s="153"/>
    </row>
    <row r="23" ht="13.5">
      <c r="Q23" s="153"/>
    </row>
    <row r="24" ht="13.5">
      <c r="Q24" s="153"/>
    </row>
    <row r="25" ht="13.5">
      <c r="Q25" s="153"/>
    </row>
    <row r="26" ht="13.5">
      <c r="Q26" s="153"/>
    </row>
    <row r="27" ht="13.5">
      <c r="Q27" s="153"/>
    </row>
    <row r="28" ht="13.5">
      <c r="Q28" s="153"/>
    </row>
    <row r="29" ht="13.5">
      <c r="Q29" s="153"/>
    </row>
    <row r="30" ht="13.5">
      <c r="Q30" s="153"/>
    </row>
    <row r="31" ht="13.5">
      <c r="Q31" s="153"/>
    </row>
    <row r="32" ht="13.5">
      <c r="Q32" s="153"/>
    </row>
    <row r="33" ht="13.5">
      <c r="Q33" s="153"/>
    </row>
    <row r="34" ht="13.5">
      <c r="Q34" s="153"/>
    </row>
    <row r="35" ht="13.5">
      <c r="Q35" s="153"/>
    </row>
    <row r="36" ht="13.5">
      <c r="Q36" s="153"/>
    </row>
    <row r="37" ht="13.5">
      <c r="Q37" s="153"/>
    </row>
    <row r="38" ht="13.5">
      <c r="Q38" s="153"/>
    </row>
    <row r="39" ht="13.5">
      <c r="Q39" s="153"/>
    </row>
    <row r="40" ht="13.5">
      <c r="Q40" s="153"/>
    </row>
    <row r="41" ht="13.5">
      <c r="Q41" s="153"/>
    </row>
    <row r="42" ht="13.5">
      <c r="Q42" s="153"/>
    </row>
    <row r="43" ht="13.5">
      <c r="Q43" s="153"/>
    </row>
    <row r="44" ht="13.5">
      <c r="Q44" s="153"/>
    </row>
    <row r="45" ht="13.5">
      <c r="Q45" s="153"/>
    </row>
    <row r="46" ht="13.5">
      <c r="Q46" s="153"/>
    </row>
    <row r="47" ht="13.5">
      <c r="Q47" s="153"/>
    </row>
    <row r="48" ht="13.5">
      <c r="Q48" s="153"/>
    </row>
    <row r="49" ht="13.5">
      <c r="Q49" s="153"/>
    </row>
    <row r="50" ht="13.5">
      <c r="Q50" s="153"/>
    </row>
    <row r="51" ht="13.5">
      <c r="Q51" s="153"/>
    </row>
    <row r="52" ht="13.5">
      <c r="Q52" s="153"/>
    </row>
  </sheetData>
  <sheetProtection/>
  <mergeCells count="20">
    <mergeCell ref="O5:O16"/>
    <mergeCell ref="O2:Q2"/>
    <mergeCell ref="A3:B4"/>
    <mergeCell ref="O3:O4"/>
    <mergeCell ref="C3:C4"/>
    <mergeCell ref="G3:L3"/>
    <mergeCell ref="P5:Q5"/>
    <mergeCell ref="P6:Q6"/>
    <mergeCell ref="P13:Q13"/>
    <mergeCell ref="P14:Q14"/>
    <mergeCell ref="A17:Q17"/>
    <mergeCell ref="P15:Q15"/>
    <mergeCell ref="P16:Q16"/>
    <mergeCell ref="P3:Q4"/>
    <mergeCell ref="P7:Q7"/>
    <mergeCell ref="P8:Q8"/>
    <mergeCell ref="P9:Q9"/>
    <mergeCell ref="P10:Q10"/>
    <mergeCell ref="P11:Q11"/>
    <mergeCell ref="P12:Q12"/>
  </mergeCells>
  <printOptions/>
  <pageMargins left="0.3937007874015748" right="0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L1"/>
    </sheetView>
  </sheetViews>
  <sheetFormatPr defaultColWidth="9.00390625" defaultRowHeight="13.5"/>
  <cols>
    <col min="1" max="1" width="17.25390625" style="0" customWidth="1"/>
    <col min="2" max="2" width="14.50390625" style="35" bestFit="1" customWidth="1"/>
    <col min="3" max="12" width="12.125" style="0" customWidth="1"/>
  </cols>
  <sheetData>
    <row r="1" spans="1:12" s="1" customFormat="1" ht="24.75" customHeight="1" thickBot="1">
      <c r="A1" s="207" t="s">
        <v>112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3" s="2" customFormat="1" ht="28.5" customHeight="1" thickBot="1">
      <c r="A2" s="3"/>
      <c r="B2" s="3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6" t="s">
        <v>9</v>
      </c>
      <c r="M2" s="2" t="s">
        <v>95</v>
      </c>
    </row>
    <row r="3" spans="1:14" s="2" customFormat="1" ht="18" customHeight="1">
      <c r="A3" s="208" t="s">
        <v>89</v>
      </c>
      <c r="B3" s="7" t="s">
        <v>21</v>
      </c>
      <c r="C3" s="8">
        <v>4560</v>
      </c>
      <c r="D3" s="9">
        <f>C3*2</f>
        <v>9120</v>
      </c>
      <c r="E3" s="10">
        <f>C3*3</f>
        <v>13680</v>
      </c>
      <c r="F3" s="10">
        <f>C3*4</f>
        <v>18240</v>
      </c>
      <c r="G3" s="10">
        <f>C3*5</f>
        <v>22800</v>
      </c>
      <c r="H3" s="10">
        <f>C3*6</f>
        <v>27360</v>
      </c>
      <c r="I3" s="10">
        <f>C3*7</f>
        <v>31920</v>
      </c>
      <c r="J3" s="10">
        <f>C3*8</f>
        <v>36480</v>
      </c>
      <c r="K3" s="10">
        <f>C3*9</f>
        <v>41040</v>
      </c>
      <c r="L3" s="11">
        <f>C3*10</f>
        <v>45600</v>
      </c>
      <c r="M3" s="2">
        <v>860</v>
      </c>
      <c r="N3" s="2">
        <v>860</v>
      </c>
    </row>
    <row r="4" spans="1:12" s="2" customFormat="1" ht="18" customHeight="1">
      <c r="A4" s="203"/>
      <c r="B4" s="15" t="s">
        <v>22</v>
      </c>
      <c r="C4" s="20">
        <f>SUM(C3,M3)</f>
        <v>5420</v>
      </c>
      <c r="D4" s="27">
        <f>SUM(D3,M3)</f>
        <v>9980</v>
      </c>
      <c r="E4" s="23">
        <f>SUM(E3,M3)</f>
        <v>14540</v>
      </c>
      <c r="F4" s="23">
        <f>SUM(F3,M3)</f>
        <v>19100</v>
      </c>
      <c r="G4" s="23">
        <f>SUM(G3,M3)</f>
        <v>23660</v>
      </c>
      <c r="H4" s="23">
        <f>SUM(H3,M3)</f>
        <v>28220</v>
      </c>
      <c r="I4" s="23">
        <f>SUM(I3,M3)</f>
        <v>32780</v>
      </c>
      <c r="J4" s="23">
        <f>SUM(J3,M3)</f>
        <v>37340</v>
      </c>
      <c r="K4" s="23">
        <f>SUM(K3,M3)</f>
        <v>41900</v>
      </c>
      <c r="L4" s="25">
        <f>SUM(L3,M3)</f>
        <v>46460</v>
      </c>
    </row>
    <row r="5" spans="1:14" s="2" customFormat="1" ht="18" customHeight="1" thickBot="1">
      <c r="A5" s="206"/>
      <c r="B5" s="151" t="s">
        <v>96</v>
      </c>
      <c r="C5" s="21"/>
      <c r="D5" s="28"/>
      <c r="E5" s="24"/>
      <c r="F5" s="24"/>
      <c r="G5" s="24"/>
      <c r="H5" s="24"/>
      <c r="I5" s="24"/>
      <c r="J5" s="24"/>
      <c r="K5" s="24"/>
      <c r="L5" s="26"/>
      <c r="M5" s="72"/>
      <c r="N5" s="58"/>
    </row>
    <row r="6" spans="1:13" s="2" customFormat="1" ht="18" customHeight="1">
      <c r="A6" s="208" t="s">
        <v>10</v>
      </c>
      <c r="B6" s="7" t="s">
        <v>21</v>
      </c>
      <c r="C6" s="8">
        <v>4180</v>
      </c>
      <c r="D6" s="9">
        <f>C6*2</f>
        <v>8360</v>
      </c>
      <c r="E6" s="10">
        <f>C6*3</f>
        <v>12540</v>
      </c>
      <c r="F6" s="10">
        <f>C6*4</f>
        <v>16720</v>
      </c>
      <c r="G6" s="10">
        <f>C6*5</f>
        <v>20900</v>
      </c>
      <c r="H6" s="10">
        <f>C6*6</f>
        <v>25080</v>
      </c>
      <c r="I6" s="10">
        <f>C6*7</f>
        <v>29260</v>
      </c>
      <c r="J6" s="10">
        <f>C6*8</f>
        <v>33440</v>
      </c>
      <c r="K6" s="10">
        <f>C6*9</f>
        <v>37620</v>
      </c>
      <c r="L6" s="11">
        <f>C6*10</f>
        <v>41800</v>
      </c>
      <c r="M6" s="2">
        <v>790</v>
      </c>
    </row>
    <row r="7" spans="1:12" s="2" customFormat="1" ht="18" customHeight="1">
      <c r="A7" s="203"/>
      <c r="B7" s="15" t="s">
        <v>22</v>
      </c>
      <c r="C7" s="20">
        <f>SUM(C6,M6)</f>
        <v>4970</v>
      </c>
      <c r="D7" s="27">
        <f>SUM(D6,M6)</f>
        <v>9150</v>
      </c>
      <c r="E7" s="23">
        <f>SUM(E6,M6)</f>
        <v>13330</v>
      </c>
      <c r="F7" s="23">
        <f>SUM(F6,M6)</f>
        <v>17510</v>
      </c>
      <c r="G7" s="23">
        <f>SUM(G6,M6)</f>
        <v>21690</v>
      </c>
      <c r="H7" s="23">
        <f>SUM(H6,M6)</f>
        <v>25870</v>
      </c>
      <c r="I7" s="23">
        <f>SUM(I6,M6)</f>
        <v>30050</v>
      </c>
      <c r="J7" s="23">
        <f>SUM(J6,M6)</f>
        <v>34230</v>
      </c>
      <c r="K7" s="23">
        <f>SUM(K6,M6)</f>
        <v>38410</v>
      </c>
      <c r="L7" s="25">
        <f>SUM(L6,M6)</f>
        <v>42590</v>
      </c>
    </row>
    <row r="8" spans="1:14" s="2" customFormat="1" ht="18" customHeight="1" thickBot="1">
      <c r="A8" s="206"/>
      <c r="B8" s="151" t="s">
        <v>97</v>
      </c>
      <c r="C8" s="21"/>
      <c r="D8" s="28"/>
      <c r="E8" s="24"/>
      <c r="F8" s="24"/>
      <c r="G8" s="24"/>
      <c r="H8" s="24"/>
      <c r="I8" s="24"/>
      <c r="J8" s="24"/>
      <c r="K8" s="24"/>
      <c r="L8" s="26"/>
      <c r="M8" s="72"/>
      <c r="N8" s="58"/>
    </row>
    <row r="9" spans="1:13" s="2" customFormat="1" ht="18" customHeight="1">
      <c r="A9" s="205" t="s">
        <v>11</v>
      </c>
      <c r="B9" s="7" t="s">
        <v>21</v>
      </c>
      <c r="C9" s="12">
        <v>3800</v>
      </c>
      <c r="D9" s="22">
        <f>C9*2</f>
        <v>7600</v>
      </c>
      <c r="E9" s="19">
        <f>C9*3</f>
        <v>11400</v>
      </c>
      <c r="F9" s="13">
        <f>C9*4</f>
        <v>15200</v>
      </c>
      <c r="G9" s="13">
        <f>C9*5</f>
        <v>19000</v>
      </c>
      <c r="H9" s="13">
        <f>C9*6</f>
        <v>22800</v>
      </c>
      <c r="I9" s="13">
        <f>C9*7</f>
        <v>26600</v>
      </c>
      <c r="J9" s="13">
        <f>C9*8</f>
        <v>30400</v>
      </c>
      <c r="K9" s="13">
        <f>C9*9</f>
        <v>34200</v>
      </c>
      <c r="L9" s="14">
        <f>C9*10</f>
        <v>38000</v>
      </c>
      <c r="M9" s="2">
        <v>720</v>
      </c>
    </row>
    <row r="10" spans="1:12" s="2" customFormat="1" ht="18" customHeight="1">
      <c r="A10" s="203"/>
      <c r="B10" s="15" t="s">
        <v>22</v>
      </c>
      <c r="C10" s="16">
        <f>SUM(C9,M9)</f>
        <v>4520</v>
      </c>
      <c r="D10" s="17">
        <f>SUM(D9,M9)</f>
        <v>8320</v>
      </c>
      <c r="E10" s="17">
        <f>SUM(E9,M9)</f>
        <v>12120</v>
      </c>
      <c r="F10" s="17">
        <f>SUM(F9,M9)</f>
        <v>15920</v>
      </c>
      <c r="G10" s="17">
        <f>SUM(G9,M9)</f>
        <v>19720</v>
      </c>
      <c r="H10" s="17">
        <f>SUM(H9,M9)</f>
        <v>23520</v>
      </c>
      <c r="I10" s="17">
        <f>SUM(I9,M9)</f>
        <v>27320</v>
      </c>
      <c r="J10" s="17">
        <f>SUM(J9,M9)</f>
        <v>31120</v>
      </c>
      <c r="K10" s="17">
        <f>SUM(K9,M9)</f>
        <v>34920</v>
      </c>
      <c r="L10" s="18">
        <f>SUM(L9,M9)</f>
        <v>38720</v>
      </c>
    </row>
    <row r="11" spans="1:12" s="2" customFormat="1" ht="18" customHeight="1" thickBot="1">
      <c r="A11" s="206"/>
      <c r="B11" s="151" t="s">
        <v>98</v>
      </c>
      <c r="C11" s="29"/>
      <c r="D11" s="30"/>
      <c r="E11" s="30"/>
      <c r="F11" s="30"/>
      <c r="G11" s="30"/>
      <c r="H11" s="30"/>
      <c r="I11" s="30"/>
      <c r="J11" s="30"/>
      <c r="K11" s="30"/>
      <c r="L11" s="31"/>
    </row>
    <row r="12" spans="1:13" s="2" customFormat="1" ht="18" customHeight="1">
      <c r="A12" s="205" t="s">
        <v>12</v>
      </c>
      <c r="B12" s="7" t="s">
        <v>21</v>
      </c>
      <c r="C12" s="12">
        <v>3420</v>
      </c>
      <c r="D12" s="13">
        <f>C12*2</f>
        <v>6840</v>
      </c>
      <c r="E12" s="13">
        <f>C12*3</f>
        <v>10260</v>
      </c>
      <c r="F12" s="13">
        <f>C12*4</f>
        <v>13680</v>
      </c>
      <c r="G12" s="13">
        <f>C12*5</f>
        <v>17100</v>
      </c>
      <c r="H12" s="13">
        <f>C12*6</f>
        <v>20520</v>
      </c>
      <c r="I12" s="13">
        <f>C12*7</f>
        <v>23940</v>
      </c>
      <c r="J12" s="13">
        <f>C12*8</f>
        <v>27360</v>
      </c>
      <c r="K12" s="13">
        <f>C12*9</f>
        <v>30780</v>
      </c>
      <c r="L12" s="32">
        <f>C12*10</f>
        <v>34200</v>
      </c>
      <c r="M12" s="2">
        <v>650</v>
      </c>
    </row>
    <row r="13" spans="1:12" s="2" customFormat="1" ht="18" customHeight="1">
      <c r="A13" s="203"/>
      <c r="B13" s="15" t="s">
        <v>22</v>
      </c>
      <c r="C13" s="48">
        <f>SUM(C12,M12)</f>
        <v>4070</v>
      </c>
      <c r="D13" s="49">
        <f>SUM(D12,M12)</f>
        <v>7490</v>
      </c>
      <c r="E13" s="49">
        <f>SUM(E12,M12)</f>
        <v>10910</v>
      </c>
      <c r="F13" s="49">
        <f>SUM(F12,M12)</f>
        <v>14330</v>
      </c>
      <c r="G13" s="49">
        <f>SUM(G12,M12)</f>
        <v>17750</v>
      </c>
      <c r="H13" s="49">
        <f>SUM(H12,M12)</f>
        <v>21170</v>
      </c>
      <c r="I13" s="49">
        <f>SUM(I12,M12)</f>
        <v>24590</v>
      </c>
      <c r="J13" s="49">
        <f>SUM(J12,M12)</f>
        <v>28010</v>
      </c>
      <c r="K13" s="49">
        <f>SUM(K12,M12)</f>
        <v>31430</v>
      </c>
      <c r="L13" s="50">
        <f>SUM(L12,M12)</f>
        <v>34850</v>
      </c>
    </row>
    <row r="14" spans="1:12" s="2" customFormat="1" ht="18" customHeight="1" thickBot="1">
      <c r="A14" s="206"/>
      <c r="B14" s="151" t="s">
        <v>99</v>
      </c>
      <c r="C14" s="29"/>
      <c r="D14" s="30"/>
      <c r="E14" s="30"/>
      <c r="F14" s="30"/>
      <c r="G14" s="30"/>
      <c r="H14" s="30"/>
      <c r="I14" s="30"/>
      <c r="J14" s="30"/>
      <c r="K14" s="30"/>
      <c r="L14" s="31"/>
    </row>
    <row r="15" spans="1:13" s="2" customFormat="1" ht="18" customHeight="1">
      <c r="A15" s="205" t="s">
        <v>13</v>
      </c>
      <c r="B15" s="7" t="s">
        <v>21</v>
      </c>
      <c r="C15" s="155">
        <v>3030</v>
      </c>
      <c r="D15" s="13">
        <f>C15*2</f>
        <v>6060</v>
      </c>
      <c r="E15" s="13">
        <f>C15*3</f>
        <v>9090</v>
      </c>
      <c r="F15" s="13">
        <f>C15*4</f>
        <v>12120</v>
      </c>
      <c r="G15" s="13">
        <f>C15*5</f>
        <v>15150</v>
      </c>
      <c r="H15" s="13">
        <f>C15*6</f>
        <v>18180</v>
      </c>
      <c r="I15" s="13">
        <f>C15*7</f>
        <v>21210</v>
      </c>
      <c r="J15" s="13">
        <f>C15*8</f>
        <v>24240</v>
      </c>
      <c r="K15" s="13">
        <f>C15*9</f>
        <v>27270</v>
      </c>
      <c r="L15" s="32">
        <f>C15*10</f>
        <v>30300</v>
      </c>
      <c r="M15" s="2">
        <v>570</v>
      </c>
    </row>
    <row r="16" spans="1:12" s="2" customFormat="1" ht="18" customHeight="1">
      <c r="A16" s="203"/>
      <c r="B16" s="15" t="s">
        <v>22</v>
      </c>
      <c r="C16" s="16">
        <f>SUM(C15,M15)</f>
        <v>3600</v>
      </c>
      <c r="D16" s="17">
        <f>SUM(D15,M15)</f>
        <v>6630</v>
      </c>
      <c r="E16" s="17">
        <f>SUM(E15,M15)</f>
        <v>9660</v>
      </c>
      <c r="F16" s="17">
        <f>SUM(F15,M15)</f>
        <v>12690</v>
      </c>
      <c r="G16" s="17">
        <f>SUM(G15,M15)</f>
        <v>15720</v>
      </c>
      <c r="H16" s="17">
        <f>SUM(H15,M15)</f>
        <v>18750</v>
      </c>
      <c r="I16" s="17">
        <f>SUM(I15,M15)</f>
        <v>21780</v>
      </c>
      <c r="J16" s="17">
        <f>SUM(J15,M15)</f>
        <v>24810</v>
      </c>
      <c r="K16" s="17">
        <f>SUM(K15,M15)</f>
        <v>27840</v>
      </c>
      <c r="L16" s="18">
        <f>SUM(L15,M15)</f>
        <v>30870</v>
      </c>
    </row>
    <row r="17" spans="1:12" s="2" customFormat="1" ht="18" customHeight="1" thickBot="1">
      <c r="A17" s="206"/>
      <c r="B17" s="151" t="s">
        <v>100</v>
      </c>
      <c r="C17" s="29"/>
      <c r="D17" s="30"/>
      <c r="E17" s="30"/>
      <c r="F17" s="30"/>
      <c r="G17" s="30"/>
      <c r="H17" s="30"/>
      <c r="I17" s="30"/>
      <c r="J17" s="30"/>
      <c r="K17" s="30"/>
      <c r="L17" s="31"/>
    </row>
    <row r="18" spans="1:13" s="2" customFormat="1" ht="18" customHeight="1">
      <c r="A18" s="205" t="s">
        <v>14</v>
      </c>
      <c r="B18" s="7" t="s">
        <v>21</v>
      </c>
      <c r="C18" s="12">
        <v>2660</v>
      </c>
      <c r="D18" s="13">
        <f>C18*2</f>
        <v>5320</v>
      </c>
      <c r="E18" s="13">
        <f>C18*3</f>
        <v>7980</v>
      </c>
      <c r="F18" s="13">
        <f>C18*4</f>
        <v>10640</v>
      </c>
      <c r="G18" s="13">
        <f>C18*5</f>
        <v>13300</v>
      </c>
      <c r="H18" s="13">
        <f>C18*6</f>
        <v>15960</v>
      </c>
      <c r="I18" s="13">
        <f>C18*7</f>
        <v>18620</v>
      </c>
      <c r="J18" s="13">
        <f>C18*8</f>
        <v>21280</v>
      </c>
      <c r="K18" s="13">
        <f>C18*9</f>
        <v>23940</v>
      </c>
      <c r="L18" s="32">
        <f>C18*10</f>
        <v>26600</v>
      </c>
      <c r="M18" s="2">
        <v>500</v>
      </c>
    </row>
    <row r="19" spans="1:12" s="2" customFormat="1" ht="18" customHeight="1">
      <c r="A19" s="203"/>
      <c r="B19" s="15" t="s">
        <v>22</v>
      </c>
      <c r="C19" s="16">
        <f>SUM(C18,M18)</f>
        <v>3160</v>
      </c>
      <c r="D19" s="17">
        <f>SUM(D18,M18)</f>
        <v>5820</v>
      </c>
      <c r="E19" s="17">
        <f>SUM(E18,M18)</f>
        <v>8480</v>
      </c>
      <c r="F19" s="17">
        <f>SUM(F18,M18)</f>
        <v>11140</v>
      </c>
      <c r="G19" s="17">
        <f>SUM(G18,M18)</f>
        <v>13800</v>
      </c>
      <c r="H19" s="17">
        <f>SUM(H18,M18)</f>
        <v>16460</v>
      </c>
      <c r="I19" s="17">
        <f>SUM(I18,M18)</f>
        <v>19120</v>
      </c>
      <c r="J19" s="17">
        <f>SUM(J18,M18)</f>
        <v>21780</v>
      </c>
      <c r="K19" s="17">
        <f>SUM(K18,M18)</f>
        <v>24440</v>
      </c>
      <c r="L19" s="18">
        <f>SUM(L18,M18)</f>
        <v>27100</v>
      </c>
    </row>
    <row r="20" spans="1:12" s="2" customFormat="1" ht="18" customHeight="1" thickBot="1">
      <c r="A20" s="206"/>
      <c r="B20" s="151" t="s">
        <v>101</v>
      </c>
      <c r="C20" s="29"/>
      <c r="D20" s="30"/>
      <c r="E20" s="30"/>
      <c r="F20" s="30"/>
      <c r="G20" s="30"/>
      <c r="H20" s="30"/>
      <c r="I20" s="30"/>
      <c r="J20" s="30"/>
      <c r="K20" s="30"/>
      <c r="L20" s="31"/>
    </row>
    <row r="21" spans="1:13" s="2" customFormat="1" ht="18" customHeight="1">
      <c r="A21" s="205" t="s">
        <v>15</v>
      </c>
      <c r="B21" s="7" t="s">
        <v>21</v>
      </c>
      <c r="C21" s="155">
        <v>2290</v>
      </c>
      <c r="D21" s="13">
        <f>C21*2</f>
        <v>4580</v>
      </c>
      <c r="E21" s="13">
        <f>C21*3</f>
        <v>6870</v>
      </c>
      <c r="F21" s="13">
        <f>C21*4</f>
        <v>9160</v>
      </c>
      <c r="G21" s="13">
        <f>C21*5</f>
        <v>11450</v>
      </c>
      <c r="H21" s="13">
        <f>C21*6</f>
        <v>13740</v>
      </c>
      <c r="I21" s="13">
        <f>C21*7</f>
        <v>16030</v>
      </c>
      <c r="J21" s="13">
        <f>C21*8</f>
        <v>18320</v>
      </c>
      <c r="K21" s="13">
        <f>C21*9</f>
        <v>20610</v>
      </c>
      <c r="L21" s="32">
        <f>C21*10</f>
        <v>22900</v>
      </c>
      <c r="M21" s="2">
        <v>430</v>
      </c>
    </row>
    <row r="22" spans="1:12" s="2" customFormat="1" ht="18" customHeight="1">
      <c r="A22" s="203"/>
      <c r="B22" s="15" t="s">
        <v>22</v>
      </c>
      <c r="C22" s="16">
        <f>SUM(C21,M21)</f>
        <v>2720</v>
      </c>
      <c r="D22" s="17">
        <f>SUM(D21,M21)</f>
        <v>5010</v>
      </c>
      <c r="E22" s="17">
        <f>SUM(E21,M21)</f>
        <v>7300</v>
      </c>
      <c r="F22" s="17">
        <f>SUM(F21,M21)</f>
        <v>9590</v>
      </c>
      <c r="G22" s="17">
        <f>SUM(G21,M21)</f>
        <v>11880</v>
      </c>
      <c r="H22" s="17">
        <f>SUM(H21,M21)</f>
        <v>14170</v>
      </c>
      <c r="I22" s="17">
        <f>SUM(I21,M21)</f>
        <v>16460</v>
      </c>
      <c r="J22" s="17">
        <f>SUM(J21,M21)</f>
        <v>18750</v>
      </c>
      <c r="K22" s="17">
        <f>SUM(K21,M21)</f>
        <v>21040</v>
      </c>
      <c r="L22" s="18">
        <f>SUM(L21,M21)</f>
        <v>23330</v>
      </c>
    </row>
    <row r="23" spans="1:12" s="2" customFormat="1" ht="18" customHeight="1" thickBot="1">
      <c r="A23" s="206"/>
      <c r="B23" s="151" t="s">
        <v>102</v>
      </c>
      <c r="C23" s="29"/>
      <c r="D23" s="30"/>
      <c r="E23" s="30"/>
      <c r="F23" s="30"/>
      <c r="G23" s="30"/>
      <c r="H23" s="30"/>
      <c r="I23" s="30"/>
      <c r="J23" s="30"/>
      <c r="K23" s="30"/>
      <c r="L23" s="31"/>
    </row>
    <row r="24" spans="1:13" s="2" customFormat="1" ht="18" customHeight="1">
      <c r="A24" s="205" t="s">
        <v>16</v>
      </c>
      <c r="B24" s="7" t="s">
        <v>21</v>
      </c>
      <c r="C24" s="12">
        <v>1900</v>
      </c>
      <c r="D24" s="13">
        <f>C24*2</f>
        <v>3800</v>
      </c>
      <c r="E24" s="13">
        <f>C24*3</f>
        <v>5700</v>
      </c>
      <c r="F24" s="13">
        <f>C24*4</f>
        <v>7600</v>
      </c>
      <c r="G24" s="13">
        <f>C24*5</f>
        <v>9500</v>
      </c>
      <c r="H24" s="13">
        <f>C24*6</f>
        <v>11400</v>
      </c>
      <c r="I24" s="13">
        <f>C24*7</f>
        <v>13300</v>
      </c>
      <c r="J24" s="13">
        <f>C24*8</f>
        <v>15200</v>
      </c>
      <c r="K24" s="13">
        <f>C24*9</f>
        <v>17100</v>
      </c>
      <c r="L24" s="32">
        <f>C24*10</f>
        <v>19000</v>
      </c>
      <c r="M24" s="2">
        <v>360</v>
      </c>
    </row>
    <row r="25" spans="1:12" s="2" customFormat="1" ht="18" customHeight="1">
      <c r="A25" s="203"/>
      <c r="B25" s="15" t="s">
        <v>22</v>
      </c>
      <c r="C25" s="16">
        <f>SUM(C24,M24)</f>
        <v>2260</v>
      </c>
      <c r="D25" s="17">
        <f>SUM(D24,M24)</f>
        <v>4160</v>
      </c>
      <c r="E25" s="17">
        <f>SUM(E24,M24)</f>
        <v>6060</v>
      </c>
      <c r="F25" s="17">
        <f>SUM(F24,M24)</f>
        <v>7960</v>
      </c>
      <c r="G25" s="17">
        <f>SUM(G24,M24)</f>
        <v>9860</v>
      </c>
      <c r="H25" s="17">
        <f>SUM(H24,M24)</f>
        <v>11760</v>
      </c>
      <c r="I25" s="17">
        <f>SUM(I24,M24)</f>
        <v>13660</v>
      </c>
      <c r="J25" s="17">
        <f>SUM(J24,M24)</f>
        <v>15560</v>
      </c>
      <c r="K25" s="17">
        <f>SUM(K24,M24)</f>
        <v>17460</v>
      </c>
      <c r="L25" s="18">
        <f>SUM(L24,M24)</f>
        <v>19360</v>
      </c>
    </row>
    <row r="26" spans="1:12" s="2" customFormat="1" ht="18" customHeight="1" thickBot="1">
      <c r="A26" s="206"/>
      <c r="B26" s="151" t="s">
        <v>103</v>
      </c>
      <c r="C26" s="29"/>
      <c r="D26" s="30"/>
      <c r="E26" s="30"/>
      <c r="F26" s="30"/>
      <c r="G26" s="30"/>
      <c r="H26" s="30"/>
      <c r="I26" s="30"/>
      <c r="J26" s="30"/>
      <c r="K26" s="30"/>
      <c r="L26" s="31"/>
    </row>
    <row r="27" spans="1:13" s="2" customFormat="1" ht="18" customHeight="1">
      <c r="A27" s="205" t="s">
        <v>17</v>
      </c>
      <c r="B27" s="7" t="s">
        <v>21</v>
      </c>
      <c r="C27" s="155">
        <v>1530</v>
      </c>
      <c r="D27" s="13">
        <f>C27*2</f>
        <v>3060</v>
      </c>
      <c r="E27" s="13">
        <f>C27*3</f>
        <v>4590</v>
      </c>
      <c r="F27" s="13">
        <f>C27*4</f>
        <v>6120</v>
      </c>
      <c r="G27" s="13">
        <f>C27*5</f>
        <v>7650</v>
      </c>
      <c r="H27" s="13">
        <f>C27*6</f>
        <v>9180</v>
      </c>
      <c r="I27" s="13">
        <f>C27*7</f>
        <v>10710</v>
      </c>
      <c r="J27" s="13">
        <f>C27*8</f>
        <v>12240</v>
      </c>
      <c r="K27" s="13">
        <f>C27*9</f>
        <v>13770</v>
      </c>
      <c r="L27" s="32">
        <f>C27*10</f>
        <v>15300</v>
      </c>
      <c r="M27" s="2">
        <v>290</v>
      </c>
    </row>
    <row r="28" spans="1:12" s="2" customFormat="1" ht="18" customHeight="1">
      <c r="A28" s="203"/>
      <c r="B28" s="15" t="s">
        <v>22</v>
      </c>
      <c r="C28" s="16">
        <f>SUM(C27,M27)</f>
        <v>1820</v>
      </c>
      <c r="D28" s="17">
        <f>SUM(D27,M27)</f>
        <v>3350</v>
      </c>
      <c r="E28" s="17">
        <f>SUM(E27,M27)</f>
        <v>4880</v>
      </c>
      <c r="F28" s="17">
        <f>SUM(F27,M27)</f>
        <v>6410</v>
      </c>
      <c r="G28" s="17">
        <f>SUM(G27,M27)</f>
        <v>7940</v>
      </c>
      <c r="H28" s="17">
        <f>SUM(H27,M27)</f>
        <v>9470</v>
      </c>
      <c r="I28" s="17">
        <f>SUM(I27,M27)</f>
        <v>11000</v>
      </c>
      <c r="J28" s="17">
        <f>SUM(J27,M27)</f>
        <v>12530</v>
      </c>
      <c r="K28" s="17">
        <f>SUM(K27,M27)</f>
        <v>14060</v>
      </c>
      <c r="L28" s="18">
        <f>SUM(L27,M27)</f>
        <v>15590</v>
      </c>
    </row>
    <row r="29" spans="1:12" s="2" customFormat="1" ht="18" customHeight="1" thickBot="1">
      <c r="A29" s="206"/>
      <c r="B29" s="151" t="s">
        <v>104</v>
      </c>
      <c r="C29" s="29"/>
      <c r="D29" s="30"/>
      <c r="E29" s="30"/>
      <c r="F29" s="30"/>
      <c r="G29" s="30"/>
      <c r="H29" s="30"/>
      <c r="I29" s="30"/>
      <c r="J29" s="30"/>
      <c r="K29" s="30"/>
      <c r="L29" s="31"/>
    </row>
    <row r="30" spans="1:13" s="2" customFormat="1" ht="18" customHeight="1">
      <c r="A30" s="205" t="s">
        <v>18</v>
      </c>
      <c r="B30" s="7" t="s">
        <v>21</v>
      </c>
      <c r="C30" s="12">
        <v>1140</v>
      </c>
      <c r="D30" s="13">
        <f>C30*2</f>
        <v>2280</v>
      </c>
      <c r="E30" s="13">
        <f>C30*3</f>
        <v>3420</v>
      </c>
      <c r="F30" s="13">
        <f>C30*4</f>
        <v>4560</v>
      </c>
      <c r="G30" s="13">
        <f>C30*5</f>
        <v>5700</v>
      </c>
      <c r="H30" s="13">
        <f>C30*6</f>
        <v>6840</v>
      </c>
      <c r="I30" s="13">
        <f>C30*7</f>
        <v>7980</v>
      </c>
      <c r="J30" s="13">
        <f>C30*8</f>
        <v>9120</v>
      </c>
      <c r="K30" s="13">
        <f>C30*9</f>
        <v>10260</v>
      </c>
      <c r="L30" s="32">
        <f>C30*10</f>
        <v>11400</v>
      </c>
      <c r="M30" s="2">
        <v>220</v>
      </c>
    </row>
    <row r="31" spans="1:12" s="2" customFormat="1" ht="18" customHeight="1">
      <c r="A31" s="203"/>
      <c r="B31" s="15" t="s">
        <v>22</v>
      </c>
      <c r="C31" s="48">
        <f>SUM(C30,M30)</f>
        <v>1360</v>
      </c>
      <c r="D31" s="49">
        <f>SUM(D30,M30)</f>
        <v>2500</v>
      </c>
      <c r="E31" s="49">
        <f>SUM(E30,M30)</f>
        <v>3640</v>
      </c>
      <c r="F31" s="49">
        <f>SUM(F30,M30)</f>
        <v>4780</v>
      </c>
      <c r="G31" s="49">
        <f>SUM(G30,M30)</f>
        <v>5920</v>
      </c>
      <c r="H31" s="49">
        <f>SUM(H30,M30)</f>
        <v>7060</v>
      </c>
      <c r="I31" s="49">
        <f>SUM(I30,M30)</f>
        <v>8200</v>
      </c>
      <c r="J31" s="49">
        <f>SUM(J30,M30)</f>
        <v>9340</v>
      </c>
      <c r="K31" s="49">
        <f>SUM(K30,M30)</f>
        <v>10480</v>
      </c>
      <c r="L31" s="50">
        <f>SUM(L30,M30)</f>
        <v>11620</v>
      </c>
    </row>
    <row r="32" spans="1:12" s="2" customFormat="1" ht="18" customHeight="1" thickBot="1">
      <c r="A32" s="206"/>
      <c r="B32" s="151" t="s">
        <v>105</v>
      </c>
      <c r="C32" s="29"/>
      <c r="D32" s="30"/>
      <c r="E32" s="30"/>
      <c r="F32" s="30"/>
      <c r="G32" s="30"/>
      <c r="H32" s="30"/>
      <c r="I32" s="30"/>
      <c r="J32" s="30"/>
      <c r="K32" s="30"/>
      <c r="L32" s="31"/>
    </row>
    <row r="33" spans="1:13" s="2" customFormat="1" ht="18" customHeight="1">
      <c r="A33" s="205" t="s">
        <v>19</v>
      </c>
      <c r="B33" s="7" t="s">
        <v>21</v>
      </c>
      <c r="C33" s="12">
        <v>760</v>
      </c>
      <c r="D33" s="13">
        <f>C33*2</f>
        <v>1520</v>
      </c>
      <c r="E33" s="13">
        <f>C33*3</f>
        <v>2280</v>
      </c>
      <c r="F33" s="13">
        <f>C33*4</f>
        <v>3040</v>
      </c>
      <c r="G33" s="13">
        <f>C33*5</f>
        <v>3800</v>
      </c>
      <c r="H33" s="13">
        <f>C33*6</f>
        <v>4560</v>
      </c>
      <c r="I33" s="13">
        <f>C33*7</f>
        <v>5320</v>
      </c>
      <c r="J33" s="13">
        <f>C33*8</f>
        <v>6080</v>
      </c>
      <c r="K33" s="13">
        <f>C33*9</f>
        <v>6840</v>
      </c>
      <c r="L33" s="32">
        <f>C33*10</f>
        <v>7600</v>
      </c>
      <c r="M33" s="2">
        <v>140</v>
      </c>
    </row>
    <row r="34" spans="1:12" s="2" customFormat="1" ht="18" customHeight="1">
      <c r="A34" s="203"/>
      <c r="B34" s="15" t="s">
        <v>22</v>
      </c>
      <c r="C34" s="16">
        <f>SUM(C33,M33)</f>
        <v>900</v>
      </c>
      <c r="D34" s="17">
        <f>SUM(D33,M33)</f>
        <v>1660</v>
      </c>
      <c r="E34" s="17">
        <f>SUM(E33,M33)</f>
        <v>2420</v>
      </c>
      <c r="F34" s="17">
        <f>SUM(F33,M33)</f>
        <v>3180</v>
      </c>
      <c r="G34" s="17">
        <f>SUM(G33,M33)</f>
        <v>3940</v>
      </c>
      <c r="H34" s="17">
        <f>SUM(H33,M33)</f>
        <v>4700</v>
      </c>
      <c r="I34" s="17">
        <f>SUM(I33,M33)</f>
        <v>5460</v>
      </c>
      <c r="J34" s="17">
        <f>SUM(J33,M33)</f>
        <v>6220</v>
      </c>
      <c r="K34" s="17">
        <f>SUM(K33,M33)</f>
        <v>6980</v>
      </c>
      <c r="L34" s="18">
        <f>SUM(L33,M33)</f>
        <v>7740</v>
      </c>
    </row>
    <row r="35" spans="1:12" s="2" customFormat="1" ht="18" customHeight="1" thickBot="1">
      <c r="A35" s="206"/>
      <c r="B35" s="151" t="s">
        <v>106</v>
      </c>
      <c r="C35" s="29"/>
      <c r="D35" s="30"/>
      <c r="E35" s="30"/>
      <c r="F35" s="30"/>
      <c r="G35" s="30"/>
      <c r="H35" s="30"/>
      <c r="I35" s="30"/>
      <c r="J35" s="30"/>
      <c r="K35" s="30"/>
      <c r="L35" s="31"/>
    </row>
    <row r="36" spans="1:13" s="2" customFormat="1" ht="18" customHeight="1">
      <c r="A36" s="202" t="s">
        <v>20</v>
      </c>
      <c r="B36" s="7" t="s">
        <v>21</v>
      </c>
      <c r="C36" s="33">
        <v>380</v>
      </c>
      <c r="D36" s="34">
        <f>C36*2</f>
        <v>760</v>
      </c>
      <c r="E36" s="34">
        <f>C36*3</f>
        <v>1140</v>
      </c>
      <c r="F36" s="34">
        <f>C36*4</f>
        <v>1520</v>
      </c>
      <c r="G36" s="34">
        <f>C36*5</f>
        <v>1900</v>
      </c>
      <c r="H36" s="34">
        <f>C36*6</f>
        <v>2280</v>
      </c>
      <c r="I36" s="34">
        <f>C36*7</f>
        <v>2660</v>
      </c>
      <c r="J36" s="34">
        <f>C36*8</f>
        <v>3040</v>
      </c>
      <c r="K36" s="34">
        <f>C36*9</f>
        <v>3420</v>
      </c>
      <c r="L36" s="14">
        <f>C36*10</f>
        <v>3800</v>
      </c>
      <c r="M36" s="2">
        <v>70</v>
      </c>
    </row>
    <row r="37" spans="1:12" s="2" customFormat="1" ht="18" customHeight="1">
      <c r="A37" s="203"/>
      <c r="B37" s="15" t="s">
        <v>22</v>
      </c>
      <c r="C37" s="16">
        <f>SUM(C36,M36)</f>
        <v>450</v>
      </c>
      <c r="D37" s="17">
        <f>SUM(D36,M36)</f>
        <v>830</v>
      </c>
      <c r="E37" s="17">
        <f>SUM(E36,M36)</f>
        <v>1210</v>
      </c>
      <c r="F37" s="17">
        <f>SUM(F36,M36)</f>
        <v>1590</v>
      </c>
      <c r="G37" s="17">
        <f>SUM(G36,M36)</f>
        <v>1970</v>
      </c>
      <c r="H37" s="17">
        <f>SUM(H36,M36)</f>
        <v>2350</v>
      </c>
      <c r="I37" s="17">
        <f>SUM(I36,M36)</f>
        <v>2730</v>
      </c>
      <c r="J37" s="17">
        <f>SUM(J36,M36)</f>
        <v>3110</v>
      </c>
      <c r="K37" s="17">
        <f>SUM(K36,M36)</f>
        <v>3490</v>
      </c>
      <c r="L37" s="18">
        <f>SUM(L36,M36)</f>
        <v>3870</v>
      </c>
    </row>
    <row r="38" spans="1:12" s="2" customFormat="1" ht="18" customHeight="1" thickBot="1">
      <c r="A38" s="204"/>
      <c r="B38" s="180" t="s">
        <v>107</v>
      </c>
      <c r="C38" s="181"/>
      <c r="D38" s="182"/>
      <c r="E38" s="182"/>
      <c r="F38" s="182"/>
      <c r="G38" s="182"/>
      <c r="H38" s="182"/>
      <c r="I38" s="182"/>
      <c r="J38" s="182"/>
      <c r="K38" s="182"/>
      <c r="L38" s="183"/>
    </row>
    <row r="39" ht="27.75" customHeight="1"/>
  </sheetData>
  <sheetProtection/>
  <mergeCells count="13">
    <mergeCell ref="A1:L1"/>
    <mergeCell ref="A3:A5"/>
    <mergeCell ref="A6:A8"/>
    <mergeCell ref="A9:A11"/>
    <mergeCell ref="A12:A14"/>
    <mergeCell ref="A15:A17"/>
    <mergeCell ref="A36:A38"/>
    <mergeCell ref="A18:A20"/>
    <mergeCell ref="A21:A23"/>
    <mergeCell ref="A24:A26"/>
    <mergeCell ref="A27:A29"/>
    <mergeCell ref="A30:A32"/>
    <mergeCell ref="A33:A35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workbookViewId="0" topLeftCell="A1">
      <selection activeCell="B1" sqref="B1:E1"/>
    </sheetView>
  </sheetViews>
  <sheetFormatPr defaultColWidth="9.00390625" defaultRowHeight="13.5"/>
  <cols>
    <col min="1" max="1" width="4.875" style="0" customWidth="1"/>
    <col min="2" max="2" width="18.375" style="0" customWidth="1"/>
    <col min="3" max="3" width="10.625" style="35" customWidth="1"/>
    <col min="4" max="8" width="11.625" style="0" customWidth="1"/>
    <col min="9" max="9" width="10.625" style="35" customWidth="1"/>
    <col min="10" max="14" width="11.625" style="0" customWidth="1"/>
  </cols>
  <sheetData>
    <row r="1" spans="1:14" s="1" customFormat="1" ht="21" customHeight="1" thickBot="1">
      <c r="A1"/>
      <c r="B1" s="210" t="s">
        <v>111</v>
      </c>
      <c r="C1" s="210"/>
      <c r="D1" s="210"/>
      <c r="E1" s="210"/>
      <c r="F1" s="156"/>
      <c r="G1" s="156"/>
      <c r="H1" s="156"/>
      <c r="I1" s="156"/>
      <c r="J1" s="156"/>
      <c r="K1" s="156"/>
      <c r="L1" s="156"/>
      <c r="M1" s="209" t="s">
        <v>110</v>
      </c>
      <c r="N1" s="209"/>
    </row>
    <row r="2" spans="1:14" s="2" customFormat="1" ht="18" customHeight="1" thickBot="1">
      <c r="A2"/>
      <c r="B2" s="3"/>
      <c r="C2" s="98" t="s">
        <v>78</v>
      </c>
      <c r="D2" s="51" t="s">
        <v>0</v>
      </c>
      <c r="E2" s="5" t="s">
        <v>1</v>
      </c>
      <c r="F2" s="5" t="s">
        <v>2</v>
      </c>
      <c r="G2" s="5" t="s">
        <v>3</v>
      </c>
      <c r="H2" s="51" t="s">
        <v>4</v>
      </c>
      <c r="I2" s="107" t="s">
        <v>78</v>
      </c>
      <c r="J2" s="51" t="s">
        <v>0</v>
      </c>
      <c r="K2" s="5" t="s">
        <v>1</v>
      </c>
      <c r="L2" s="5" t="s">
        <v>2</v>
      </c>
      <c r="M2" s="5" t="s">
        <v>3</v>
      </c>
      <c r="N2" s="71" t="s">
        <v>4</v>
      </c>
    </row>
    <row r="3" spans="1:14" s="2" customFormat="1" ht="18" customHeight="1">
      <c r="A3"/>
      <c r="B3" s="208" t="s">
        <v>90</v>
      </c>
      <c r="C3" s="99" t="s">
        <v>79</v>
      </c>
      <c r="D3" s="59">
        <v>9230</v>
      </c>
      <c r="E3" s="60">
        <f aca="true" t="shared" si="0" ref="E3:E9">$D3*2</f>
        <v>18460</v>
      </c>
      <c r="F3" s="60">
        <f aca="true" t="shared" si="1" ref="F3:F9">$D3*3</f>
        <v>27690</v>
      </c>
      <c r="G3" s="60">
        <f aca="true" t="shared" si="2" ref="G3:G9">$D3*4</f>
        <v>36920</v>
      </c>
      <c r="H3" s="67">
        <f aca="true" t="shared" si="3" ref="H3:H9">$D3*5</f>
        <v>46150</v>
      </c>
      <c r="I3" s="108" t="s">
        <v>85</v>
      </c>
      <c r="J3" s="56">
        <v>27760</v>
      </c>
      <c r="K3" s="53">
        <f aca="true" t="shared" si="4" ref="K3:K9">$J3*2</f>
        <v>55520</v>
      </c>
      <c r="L3" s="53">
        <f aca="true" t="shared" si="5" ref="L3:L9">$J3*3</f>
        <v>83280</v>
      </c>
      <c r="M3" s="53">
        <f aca="true" t="shared" si="6" ref="M3:M9">$J3*4</f>
        <v>111040</v>
      </c>
      <c r="N3" s="87">
        <f aca="true" t="shared" si="7" ref="N3:N9">$J3*5</f>
        <v>138800</v>
      </c>
    </row>
    <row r="4" spans="1:14" s="2" customFormat="1" ht="18" customHeight="1">
      <c r="A4"/>
      <c r="B4" s="205"/>
      <c r="C4" s="100" t="s">
        <v>80</v>
      </c>
      <c r="D4" s="56">
        <v>10410</v>
      </c>
      <c r="E4" s="53">
        <f t="shared" si="0"/>
        <v>20820</v>
      </c>
      <c r="F4" s="53">
        <f t="shared" si="1"/>
        <v>31230</v>
      </c>
      <c r="G4" s="53">
        <f t="shared" si="2"/>
        <v>41640</v>
      </c>
      <c r="H4" s="68">
        <f t="shared" si="3"/>
        <v>52050</v>
      </c>
      <c r="I4" s="108" t="s">
        <v>86</v>
      </c>
      <c r="J4" s="56">
        <v>29650</v>
      </c>
      <c r="K4" s="53">
        <f t="shared" si="4"/>
        <v>59300</v>
      </c>
      <c r="L4" s="53">
        <f t="shared" si="5"/>
        <v>88950</v>
      </c>
      <c r="M4" s="53">
        <f t="shared" si="6"/>
        <v>118600</v>
      </c>
      <c r="N4" s="87">
        <f t="shared" si="7"/>
        <v>148250</v>
      </c>
    </row>
    <row r="5" spans="1:14" s="2" customFormat="1" ht="18" customHeight="1">
      <c r="A5"/>
      <c r="B5" s="205"/>
      <c r="C5" s="100" t="s">
        <v>81</v>
      </c>
      <c r="D5" s="56">
        <v>12850</v>
      </c>
      <c r="E5" s="53">
        <f t="shared" si="0"/>
        <v>25700</v>
      </c>
      <c r="F5" s="53">
        <f t="shared" si="1"/>
        <v>38550</v>
      </c>
      <c r="G5" s="53">
        <f t="shared" si="2"/>
        <v>51400</v>
      </c>
      <c r="H5" s="68">
        <f t="shared" si="3"/>
        <v>64250</v>
      </c>
      <c r="I5" s="108" t="s">
        <v>87</v>
      </c>
      <c r="J5" s="64">
        <v>31220</v>
      </c>
      <c r="K5" s="61">
        <f t="shared" si="4"/>
        <v>62440</v>
      </c>
      <c r="L5" s="61">
        <f t="shared" si="5"/>
        <v>93660</v>
      </c>
      <c r="M5" s="61">
        <f t="shared" si="6"/>
        <v>124880</v>
      </c>
      <c r="N5" s="88">
        <f t="shared" si="7"/>
        <v>156100</v>
      </c>
    </row>
    <row r="6" spans="1:14" s="2" customFormat="1" ht="18" customHeight="1">
      <c r="A6"/>
      <c r="B6" s="205"/>
      <c r="C6" s="100" t="s">
        <v>82</v>
      </c>
      <c r="D6" s="64">
        <v>16090</v>
      </c>
      <c r="E6" s="61">
        <f t="shared" si="0"/>
        <v>32180</v>
      </c>
      <c r="F6" s="61">
        <f t="shared" si="1"/>
        <v>48270</v>
      </c>
      <c r="G6" s="61">
        <f t="shared" si="2"/>
        <v>64360</v>
      </c>
      <c r="H6" s="69">
        <f t="shared" si="3"/>
        <v>80450</v>
      </c>
      <c r="I6" s="109" t="s">
        <v>88</v>
      </c>
      <c r="J6" s="89">
        <v>37470</v>
      </c>
      <c r="K6" s="61">
        <f t="shared" si="4"/>
        <v>74940</v>
      </c>
      <c r="L6" s="61">
        <f t="shared" si="5"/>
        <v>112410</v>
      </c>
      <c r="M6" s="61">
        <f t="shared" si="6"/>
        <v>149880</v>
      </c>
      <c r="N6" s="88">
        <f t="shared" si="7"/>
        <v>187350</v>
      </c>
    </row>
    <row r="7" spans="1:16" s="2" customFormat="1" ht="18" customHeight="1">
      <c r="A7"/>
      <c r="B7" s="205"/>
      <c r="C7" s="101" t="s">
        <v>83</v>
      </c>
      <c r="D7" s="82">
        <v>20030</v>
      </c>
      <c r="E7" s="61">
        <f t="shared" si="0"/>
        <v>40060</v>
      </c>
      <c r="F7" s="61">
        <f t="shared" si="1"/>
        <v>60090</v>
      </c>
      <c r="G7" s="61">
        <f t="shared" si="2"/>
        <v>80120</v>
      </c>
      <c r="H7" s="69">
        <f t="shared" si="3"/>
        <v>100150</v>
      </c>
      <c r="I7" s="110" t="s">
        <v>91</v>
      </c>
      <c r="J7" s="89">
        <v>62450</v>
      </c>
      <c r="K7" s="61">
        <f t="shared" si="4"/>
        <v>124900</v>
      </c>
      <c r="L7" s="61">
        <f t="shared" si="5"/>
        <v>187350</v>
      </c>
      <c r="M7" s="61">
        <f t="shared" si="6"/>
        <v>249800</v>
      </c>
      <c r="N7" s="88">
        <f t="shared" si="7"/>
        <v>312250</v>
      </c>
      <c r="O7" s="58"/>
      <c r="P7" s="58"/>
    </row>
    <row r="8" spans="1:16" s="2" customFormat="1" ht="18" customHeight="1" thickBot="1">
      <c r="A8"/>
      <c r="B8" s="211"/>
      <c r="C8" s="102" t="s">
        <v>84</v>
      </c>
      <c r="D8" s="90">
        <v>23970</v>
      </c>
      <c r="E8" s="117">
        <f t="shared" si="0"/>
        <v>47940</v>
      </c>
      <c r="F8" s="117">
        <f t="shared" si="1"/>
        <v>71910</v>
      </c>
      <c r="G8" s="117">
        <f t="shared" si="2"/>
        <v>95880</v>
      </c>
      <c r="H8" s="118">
        <f t="shared" si="3"/>
        <v>119850</v>
      </c>
      <c r="I8" s="111" t="s">
        <v>92</v>
      </c>
      <c r="J8" s="77">
        <v>93670</v>
      </c>
      <c r="K8" s="78">
        <f t="shared" si="4"/>
        <v>187340</v>
      </c>
      <c r="L8" s="78">
        <f t="shared" si="5"/>
        <v>281010</v>
      </c>
      <c r="M8" s="78">
        <f t="shared" si="6"/>
        <v>374680</v>
      </c>
      <c r="N8" s="91">
        <f t="shared" si="7"/>
        <v>468350</v>
      </c>
      <c r="O8" s="58"/>
      <c r="P8" s="58"/>
    </row>
    <row r="9" spans="1:14" s="2" customFormat="1" ht="18" customHeight="1">
      <c r="A9"/>
      <c r="B9" s="208" t="s">
        <v>10</v>
      </c>
      <c r="C9" s="103" t="s">
        <v>79</v>
      </c>
      <c r="D9" s="59">
        <v>8461</v>
      </c>
      <c r="E9" s="60">
        <f t="shared" si="0"/>
        <v>16922</v>
      </c>
      <c r="F9" s="60">
        <f t="shared" si="1"/>
        <v>25383</v>
      </c>
      <c r="G9" s="60">
        <f t="shared" si="2"/>
        <v>33844</v>
      </c>
      <c r="H9" s="67">
        <f t="shared" si="3"/>
        <v>42305</v>
      </c>
      <c r="I9" s="112" t="s">
        <v>93</v>
      </c>
      <c r="J9" s="92">
        <v>25447</v>
      </c>
      <c r="K9" s="93">
        <f t="shared" si="4"/>
        <v>50894</v>
      </c>
      <c r="L9" s="93">
        <f t="shared" si="5"/>
        <v>76341</v>
      </c>
      <c r="M9" s="93">
        <f t="shared" si="6"/>
        <v>101788</v>
      </c>
      <c r="N9" s="94">
        <f t="shared" si="7"/>
        <v>127235</v>
      </c>
    </row>
    <row r="10" spans="1:14" s="2" customFormat="1" ht="18" customHeight="1">
      <c r="A10"/>
      <c r="B10" s="205"/>
      <c r="C10" s="104" t="s">
        <v>80</v>
      </c>
      <c r="D10" s="56">
        <v>9543</v>
      </c>
      <c r="E10" s="53">
        <f aca="true" t="shared" si="8" ref="E10:E74">$D10*2</f>
        <v>19086</v>
      </c>
      <c r="F10" s="53">
        <f aca="true" t="shared" si="9" ref="F10:F74">$D10*3</f>
        <v>28629</v>
      </c>
      <c r="G10" s="53">
        <f aca="true" t="shared" si="10" ref="G10:G74">$D10*4</f>
        <v>38172</v>
      </c>
      <c r="H10" s="68">
        <f aca="true" t="shared" si="11" ref="H10:H74">$D10*5</f>
        <v>47715</v>
      </c>
      <c r="I10" s="108" t="s">
        <v>86</v>
      </c>
      <c r="J10" s="56">
        <v>27179</v>
      </c>
      <c r="K10" s="53">
        <f aca="true" t="shared" si="12" ref="K10:K65">$J10*2</f>
        <v>54358</v>
      </c>
      <c r="L10" s="53">
        <f aca="true" t="shared" si="13" ref="L10:L65">$J10*3</f>
        <v>81537</v>
      </c>
      <c r="M10" s="53">
        <f aca="true" t="shared" si="14" ref="M10:M65">$J10*4</f>
        <v>108716</v>
      </c>
      <c r="N10" s="87">
        <f aca="true" t="shared" si="15" ref="N10:N65">$J10*5</f>
        <v>135895</v>
      </c>
    </row>
    <row r="11" spans="1:14" s="2" customFormat="1" ht="18" customHeight="1">
      <c r="A11"/>
      <c r="B11" s="205"/>
      <c r="C11" s="104" t="s">
        <v>81</v>
      </c>
      <c r="D11" s="56">
        <v>11779</v>
      </c>
      <c r="E11" s="53">
        <f t="shared" si="8"/>
        <v>23558</v>
      </c>
      <c r="F11" s="53">
        <f t="shared" si="9"/>
        <v>35337</v>
      </c>
      <c r="G11" s="53">
        <f t="shared" si="10"/>
        <v>47116</v>
      </c>
      <c r="H11" s="68">
        <f t="shared" si="11"/>
        <v>58895</v>
      </c>
      <c r="I11" s="108" t="s">
        <v>87</v>
      </c>
      <c r="J11" s="56">
        <v>28618</v>
      </c>
      <c r="K11" s="53">
        <f t="shared" si="12"/>
        <v>57236</v>
      </c>
      <c r="L11" s="53">
        <f t="shared" si="13"/>
        <v>85854</v>
      </c>
      <c r="M11" s="53">
        <f t="shared" si="14"/>
        <v>114472</v>
      </c>
      <c r="N11" s="87">
        <f t="shared" si="15"/>
        <v>143090</v>
      </c>
    </row>
    <row r="12" spans="1:14" s="2" customFormat="1" ht="18" customHeight="1">
      <c r="A12"/>
      <c r="B12" s="205"/>
      <c r="C12" s="104" t="s">
        <v>82</v>
      </c>
      <c r="D12" s="64">
        <v>14749</v>
      </c>
      <c r="E12" s="61">
        <f t="shared" si="8"/>
        <v>29498</v>
      </c>
      <c r="F12" s="61">
        <f t="shared" si="9"/>
        <v>44247</v>
      </c>
      <c r="G12" s="61">
        <f t="shared" si="10"/>
        <v>58996</v>
      </c>
      <c r="H12" s="69">
        <f t="shared" si="11"/>
        <v>73745</v>
      </c>
      <c r="I12" s="108" t="s">
        <v>88</v>
      </c>
      <c r="J12" s="64">
        <v>34348</v>
      </c>
      <c r="K12" s="61">
        <f t="shared" si="12"/>
        <v>68696</v>
      </c>
      <c r="L12" s="61">
        <f t="shared" si="13"/>
        <v>103044</v>
      </c>
      <c r="M12" s="61">
        <f t="shared" si="14"/>
        <v>137392</v>
      </c>
      <c r="N12" s="88">
        <f t="shared" si="15"/>
        <v>171740</v>
      </c>
    </row>
    <row r="13" spans="1:16" s="2" customFormat="1" ht="18" customHeight="1">
      <c r="A13"/>
      <c r="B13" s="205"/>
      <c r="C13" s="104" t="s">
        <v>83</v>
      </c>
      <c r="D13" s="84">
        <v>18361</v>
      </c>
      <c r="E13" s="61">
        <f t="shared" si="8"/>
        <v>36722</v>
      </c>
      <c r="F13" s="61">
        <f t="shared" si="9"/>
        <v>55083</v>
      </c>
      <c r="G13" s="61">
        <f t="shared" si="10"/>
        <v>73444</v>
      </c>
      <c r="H13" s="69">
        <f t="shared" si="11"/>
        <v>91805</v>
      </c>
      <c r="I13" s="110" t="s">
        <v>91</v>
      </c>
      <c r="J13" s="64">
        <v>57246</v>
      </c>
      <c r="K13" s="61">
        <f t="shared" si="12"/>
        <v>114492</v>
      </c>
      <c r="L13" s="61">
        <f t="shared" si="13"/>
        <v>171738</v>
      </c>
      <c r="M13" s="61">
        <f t="shared" si="14"/>
        <v>228984</v>
      </c>
      <c r="N13" s="88">
        <f t="shared" si="15"/>
        <v>286230</v>
      </c>
      <c r="O13" s="58"/>
      <c r="P13" s="58"/>
    </row>
    <row r="14" spans="1:16" s="2" customFormat="1" ht="18" customHeight="1" thickBot="1">
      <c r="A14"/>
      <c r="B14" s="211"/>
      <c r="C14" s="102" t="s">
        <v>84</v>
      </c>
      <c r="D14" s="83">
        <v>21973</v>
      </c>
      <c r="E14" s="85">
        <f t="shared" si="8"/>
        <v>43946</v>
      </c>
      <c r="F14" s="85">
        <f t="shared" si="9"/>
        <v>65919</v>
      </c>
      <c r="G14" s="85">
        <f t="shared" si="10"/>
        <v>87892</v>
      </c>
      <c r="H14" s="86">
        <f t="shared" si="11"/>
        <v>109865</v>
      </c>
      <c r="I14" s="111" t="s">
        <v>92</v>
      </c>
      <c r="J14" s="83">
        <v>85864</v>
      </c>
      <c r="K14" s="85">
        <f t="shared" si="12"/>
        <v>171728</v>
      </c>
      <c r="L14" s="85">
        <f t="shared" si="13"/>
        <v>257592</v>
      </c>
      <c r="M14" s="85">
        <f t="shared" si="14"/>
        <v>343456</v>
      </c>
      <c r="N14" s="95">
        <f t="shared" si="15"/>
        <v>429320</v>
      </c>
      <c r="O14" s="58"/>
      <c r="P14" s="58"/>
    </row>
    <row r="15" spans="1:14" s="2" customFormat="1" ht="18" customHeight="1">
      <c r="A15"/>
      <c r="B15" s="208" t="s">
        <v>11</v>
      </c>
      <c r="C15" s="105" t="s">
        <v>79</v>
      </c>
      <c r="D15" s="79">
        <v>7692</v>
      </c>
      <c r="E15" s="80">
        <f t="shared" si="8"/>
        <v>15384</v>
      </c>
      <c r="F15" s="80">
        <f t="shared" si="9"/>
        <v>23076</v>
      </c>
      <c r="G15" s="80">
        <f t="shared" si="10"/>
        <v>30768</v>
      </c>
      <c r="H15" s="81">
        <f t="shared" si="11"/>
        <v>38460</v>
      </c>
      <c r="I15" s="114" t="s">
        <v>85</v>
      </c>
      <c r="J15" s="56">
        <v>23133</v>
      </c>
      <c r="K15" s="53">
        <f t="shared" si="12"/>
        <v>46266</v>
      </c>
      <c r="L15" s="53">
        <f t="shared" si="13"/>
        <v>69399</v>
      </c>
      <c r="M15" s="53">
        <f t="shared" si="14"/>
        <v>92532</v>
      </c>
      <c r="N15" s="87">
        <f t="shared" si="15"/>
        <v>115665</v>
      </c>
    </row>
    <row r="16" spans="1:14" s="2" customFormat="1" ht="18" customHeight="1">
      <c r="A16"/>
      <c r="B16" s="205"/>
      <c r="C16" s="104" t="s">
        <v>80</v>
      </c>
      <c r="D16" s="56">
        <v>8675</v>
      </c>
      <c r="E16" s="53">
        <f t="shared" si="8"/>
        <v>17350</v>
      </c>
      <c r="F16" s="53">
        <f t="shared" si="9"/>
        <v>26025</v>
      </c>
      <c r="G16" s="53">
        <f t="shared" si="10"/>
        <v>34700</v>
      </c>
      <c r="H16" s="68">
        <f t="shared" si="11"/>
        <v>43375</v>
      </c>
      <c r="I16" s="114" t="s">
        <v>86</v>
      </c>
      <c r="J16" s="56">
        <v>24708</v>
      </c>
      <c r="K16" s="53">
        <f t="shared" si="12"/>
        <v>49416</v>
      </c>
      <c r="L16" s="53">
        <f t="shared" si="13"/>
        <v>74124</v>
      </c>
      <c r="M16" s="53">
        <f t="shared" si="14"/>
        <v>98832</v>
      </c>
      <c r="N16" s="87">
        <f t="shared" si="15"/>
        <v>123540</v>
      </c>
    </row>
    <row r="17" spans="1:14" s="2" customFormat="1" ht="18" customHeight="1">
      <c r="A17"/>
      <c r="B17" s="205"/>
      <c r="C17" s="104" t="s">
        <v>81</v>
      </c>
      <c r="D17" s="56">
        <v>10708</v>
      </c>
      <c r="E17" s="53">
        <f t="shared" si="8"/>
        <v>21416</v>
      </c>
      <c r="F17" s="53">
        <f t="shared" si="9"/>
        <v>32124</v>
      </c>
      <c r="G17" s="53">
        <f t="shared" si="10"/>
        <v>42832</v>
      </c>
      <c r="H17" s="68">
        <f t="shared" si="11"/>
        <v>53540</v>
      </c>
      <c r="I17" s="114" t="s">
        <v>87</v>
      </c>
      <c r="J17" s="57">
        <v>26017</v>
      </c>
      <c r="K17" s="54">
        <f t="shared" si="12"/>
        <v>52034</v>
      </c>
      <c r="L17" s="54">
        <f t="shared" si="13"/>
        <v>78051</v>
      </c>
      <c r="M17" s="54">
        <f t="shared" si="14"/>
        <v>104068</v>
      </c>
      <c r="N17" s="97">
        <f t="shared" si="15"/>
        <v>130085</v>
      </c>
    </row>
    <row r="18" spans="1:15" s="2" customFormat="1" ht="18" customHeight="1">
      <c r="A18"/>
      <c r="B18" s="205"/>
      <c r="C18" s="104" t="s">
        <v>82</v>
      </c>
      <c r="D18" s="57">
        <v>13408</v>
      </c>
      <c r="E18" s="54">
        <f t="shared" si="8"/>
        <v>26816</v>
      </c>
      <c r="F18" s="54">
        <f t="shared" si="9"/>
        <v>40224</v>
      </c>
      <c r="G18" s="54">
        <f t="shared" si="10"/>
        <v>53632</v>
      </c>
      <c r="H18" s="161">
        <f t="shared" si="11"/>
        <v>67040</v>
      </c>
      <c r="I18" s="160" t="s">
        <v>88</v>
      </c>
      <c r="J18" s="56">
        <v>31225</v>
      </c>
      <c r="K18" s="53">
        <f t="shared" si="12"/>
        <v>62450</v>
      </c>
      <c r="L18" s="53">
        <f t="shared" si="13"/>
        <v>93675</v>
      </c>
      <c r="M18" s="53">
        <f t="shared" si="14"/>
        <v>124900</v>
      </c>
      <c r="N18" s="56">
        <f t="shared" si="15"/>
        <v>156125</v>
      </c>
      <c r="O18" s="72"/>
    </row>
    <row r="19" spans="1:14" s="2" customFormat="1" ht="18" customHeight="1">
      <c r="A19"/>
      <c r="B19" s="213"/>
      <c r="C19" s="104" t="s">
        <v>83</v>
      </c>
      <c r="D19" s="56">
        <v>16692</v>
      </c>
      <c r="E19" s="53">
        <f t="shared" si="8"/>
        <v>33384</v>
      </c>
      <c r="F19" s="53">
        <f t="shared" si="9"/>
        <v>50076</v>
      </c>
      <c r="G19" s="53">
        <f t="shared" si="10"/>
        <v>66768</v>
      </c>
      <c r="H19" s="68">
        <f t="shared" si="11"/>
        <v>83460</v>
      </c>
      <c r="I19" s="114" t="s">
        <v>91</v>
      </c>
      <c r="J19" s="56">
        <v>52042</v>
      </c>
      <c r="K19" s="53">
        <f t="shared" si="12"/>
        <v>104084</v>
      </c>
      <c r="L19" s="53">
        <f t="shared" si="13"/>
        <v>156126</v>
      </c>
      <c r="M19" s="53">
        <f t="shared" si="14"/>
        <v>208168</v>
      </c>
      <c r="N19" s="87">
        <f t="shared" si="15"/>
        <v>260210</v>
      </c>
    </row>
    <row r="20" spans="1:14" s="2" customFormat="1" ht="18" customHeight="1" thickBot="1">
      <c r="A20"/>
      <c r="B20" s="212"/>
      <c r="C20" s="157" t="s">
        <v>84</v>
      </c>
      <c r="D20" s="119">
        <v>19975</v>
      </c>
      <c r="E20" s="120">
        <f t="shared" si="8"/>
        <v>39950</v>
      </c>
      <c r="F20" s="120">
        <f t="shared" si="9"/>
        <v>59925</v>
      </c>
      <c r="G20" s="120">
        <f t="shared" si="10"/>
        <v>79900</v>
      </c>
      <c r="H20" s="126">
        <f t="shared" si="11"/>
        <v>99875</v>
      </c>
      <c r="I20" s="116" t="s">
        <v>94</v>
      </c>
      <c r="J20" s="119">
        <v>78058</v>
      </c>
      <c r="K20" s="120">
        <f t="shared" si="12"/>
        <v>156116</v>
      </c>
      <c r="L20" s="120">
        <f t="shared" si="13"/>
        <v>234174</v>
      </c>
      <c r="M20" s="120">
        <f t="shared" si="14"/>
        <v>312232</v>
      </c>
      <c r="N20" s="127">
        <f t="shared" si="15"/>
        <v>390290</v>
      </c>
    </row>
    <row r="21" spans="1:14" s="2" customFormat="1" ht="18" customHeight="1">
      <c r="A21"/>
      <c r="B21" s="205" t="s">
        <v>12</v>
      </c>
      <c r="C21" s="106" t="s">
        <v>79</v>
      </c>
      <c r="D21" s="55">
        <v>6923</v>
      </c>
      <c r="E21" s="52">
        <f t="shared" si="8"/>
        <v>13846</v>
      </c>
      <c r="F21" s="52">
        <f t="shared" si="9"/>
        <v>20769</v>
      </c>
      <c r="G21" s="52">
        <f t="shared" si="10"/>
        <v>27692</v>
      </c>
      <c r="H21" s="55">
        <f t="shared" si="11"/>
        <v>34615</v>
      </c>
      <c r="I21" s="114" t="s">
        <v>85</v>
      </c>
      <c r="J21" s="56">
        <v>20820</v>
      </c>
      <c r="K21" s="53">
        <f t="shared" si="12"/>
        <v>41640</v>
      </c>
      <c r="L21" s="53">
        <f t="shared" si="13"/>
        <v>62460</v>
      </c>
      <c r="M21" s="53">
        <f t="shared" si="14"/>
        <v>83280</v>
      </c>
      <c r="N21" s="87">
        <f t="shared" si="15"/>
        <v>104100</v>
      </c>
    </row>
    <row r="22" spans="1:14" s="2" customFormat="1" ht="18" customHeight="1">
      <c r="A22"/>
      <c r="B22" s="205"/>
      <c r="C22" s="104" t="s">
        <v>80</v>
      </c>
      <c r="D22" s="56">
        <v>7808</v>
      </c>
      <c r="E22" s="53">
        <f t="shared" si="8"/>
        <v>15616</v>
      </c>
      <c r="F22" s="53">
        <f t="shared" si="9"/>
        <v>23424</v>
      </c>
      <c r="G22" s="53">
        <f t="shared" si="10"/>
        <v>31232</v>
      </c>
      <c r="H22" s="56">
        <f t="shared" si="11"/>
        <v>39040</v>
      </c>
      <c r="I22" s="114" t="s">
        <v>86</v>
      </c>
      <c r="J22" s="56">
        <v>22238</v>
      </c>
      <c r="K22" s="53">
        <f t="shared" si="12"/>
        <v>44476</v>
      </c>
      <c r="L22" s="53">
        <f t="shared" si="13"/>
        <v>66714</v>
      </c>
      <c r="M22" s="53">
        <f t="shared" si="14"/>
        <v>88952</v>
      </c>
      <c r="N22" s="87">
        <f t="shared" si="15"/>
        <v>111190</v>
      </c>
    </row>
    <row r="23" spans="1:14" s="2" customFormat="1" ht="18" customHeight="1">
      <c r="A23"/>
      <c r="B23" s="205"/>
      <c r="C23" s="104" t="s">
        <v>81</v>
      </c>
      <c r="D23" s="56">
        <v>9638</v>
      </c>
      <c r="E23" s="53">
        <f t="shared" si="8"/>
        <v>19276</v>
      </c>
      <c r="F23" s="53">
        <f t="shared" si="9"/>
        <v>28914</v>
      </c>
      <c r="G23" s="53">
        <f t="shared" si="10"/>
        <v>38552</v>
      </c>
      <c r="H23" s="56">
        <f t="shared" si="11"/>
        <v>48190</v>
      </c>
      <c r="I23" s="114" t="s">
        <v>87</v>
      </c>
      <c r="J23" s="57">
        <v>23415</v>
      </c>
      <c r="K23" s="54">
        <f t="shared" si="12"/>
        <v>46830</v>
      </c>
      <c r="L23" s="54">
        <f t="shared" si="13"/>
        <v>70245</v>
      </c>
      <c r="M23" s="54">
        <f t="shared" si="14"/>
        <v>93660</v>
      </c>
      <c r="N23" s="97">
        <f t="shared" si="15"/>
        <v>117075</v>
      </c>
    </row>
    <row r="24" spans="1:14" s="2" customFormat="1" ht="18" customHeight="1">
      <c r="A24"/>
      <c r="B24" s="205"/>
      <c r="C24" s="104" t="s">
        <v>82</v>
      </c>
      <c r="D24" s="57">
        <v>12068</v>
      </c>
      <c r="E24" s="54">
        <f t="shared" si="8"/>
        <v>24136</v>
      </c>
      <c r="F24" s="54">
        <f t="shared" si="9"/>
        <v>36204</v>
      </c>
      <c r="G24" s="54">
        <f t="shared" si="10"/>
        <v>48272</v>
      </c>
      <c r="H24" s="57">
        <f t="shared" si="11"/>
        <v>60340</v>
      </c>
      <c r="I24" s="114" t="s">
        <v>88</v>
      </c>
      <c r="J24" s="56">
        <v>28103</v>
      </c>
      <c r="K24" s="53">
        <f t="shared" si="12"/>
        <v>56206</v>
      </c>
      <c r="L24" s="53">
        <f t="shared" si="13"/>
        <v>84309</v>
      </c>
      <c r="M24" s="53">
        <f t="shared" si="14"/>
        <v>112412</v>
      </c>
      <c r="N24" s="87">
        <f t="shared" si="15"/>
        <v>140515</v>
      </c>
    </row>
    <row r="25" spans="1:15" s="2" customFormat="1" ht="18" customHeight="1">
      <c r="A25"/>
      <c r="B25" s="205"/>
      <c r="C25" s="104" t="s">
        <v>83</v>
      </c>
      <c r="D25" s="128">
        <v>15023</v>
      </c>
      <c r="E25" s="53">
        <f t="shared" si="8"/>
        <v>30046</v>
      </c>
      <c r="F25" s="53">
        <f t="shared" si="9"/>
        <v>45069</v>
      </c>
      <c r="G25" s="53">
        <f t="shared" si="10"/>
        <v>60092</v>
      </c>
      <c r="H25" s="56">
        <f t="shared" si="11"/>
        <v>75115</v>
      </c>
      <c r="I25" s="150" t="s">
        <v>91</v>
      </c>
      <c r="J25" s="159">
        <v>46838</v>
      </c>
      <c r="K25" s="53">
        <f t="shared" si="12"/>
        <v>93676</v>
      </c>
      <c r="L25" s="53">
        <f t="shared" si="13"/>
        <v>140514</v>
      </c>
      <c r="M25" s="53">
        <f t="shared" si="14"/>
        <v>187352</v>
      </c>
      <c r="N25" s="56">
        <f t="shared" si="15"/>
        <v>234190</v>
      </c>
      <c r="O25" s="72"/>
    </row>
    <row r="26" spans="1:14" s="2" customFormat="1" ht="18" customHeight="1" thickBot="1">
      <c r="A26"/>
      <c r="B26" s="212"/>
      <c r="C26" s="143" t="s">
        <v>84</v>
      </c>
      <c r="D26" s="119">
        <v>17978</v>
      </c>
      <c r="E26" s="120">
        <f t="shared" si="8"/>
        <v>35956</v>
      </c>
      <c r="F26" s="120">
        <f t="shared" si="9"/>
        <v>53934</v>
      </c>
      <c r="G26" s="120">
        <f t="shared" si="10"/>
        <v>71912</v>
      </c>
      <c r="H26" s="126">
        <f t="shared" si="11"/>
        <v>89890</v>
      </c>
      <c r="I26" s="116" t="s">
        <v>94</v>
      </c>
      <c r="J26" s="119">
        <v>70253</v>
      </c>
      <c r="K26" s="120">
        <f t="shared" si="12"/>
        <v>140506</v>
      </c>
      <c r="L26" s="120">
        <f t="shared" si="13"/>
        <v>210759</v>
      </c>
      <c r="M26" s="120">
        <f t="shared" si="14"/>
        <v>281012</v>
      </c>
      <c r="N26" s="127">
        <f t="shared" si="15"/>
        <v>351265</v>
      </c>
    </row>
    <row r="27" spans="1:14" s="2" customFormat="1" ht="18" customHeight="1">
      <c r="A27"/>
      <c r="B27" s="208" t="s">
        <v>13</v>
      </c>
      <c r="C27" s="141" t="s">
        <v>79</v>
      </c>
      <c r="D27" s="121">
        <v>6153</v>
      </c>
      <c r="E27" s="80">
        <f t="shared" si="8"/>
        <v>12306</v>
      </c>
      <c r="F27" s="80">
        <f t="shared" si="9"/>
        <v>18459</v>
      </c>
      <c r="G27" s="80">
        <f t="shared" si="10"/>
        <v>24612</v>
      </c>
      <c r="H27" s="79">
        <f t="shared" si="11"/>
        <v>30765</v>
      </c>
      <c r="I27" s="113" t="s">
        <v>85</v>
      </c>
      <c r="J27" s="55">
        <v>18507</v>
      </c>
      <c r="K27" s="52">
        <f t="shared" si="12"/>
        <v>37014</v>
      </c>
      <c r="L27" s="52">
        <f t="shared" si="13"/>
        <v>55521</v>
      </c>
      <c r="M27" s="52">
        <f t="shared" si="14"/>
        <v>74028</v>
      </c>
      <c r="N27" s="96">
        <f t="shared" si="15"/>
        <v>92535</v>
      </c>
    </row>
    <row r="28" spans="1:14" s="2" customFormat="1" ht="18" customHeight="1">
      <c r="A28"/>
      <c r="B28" s="205"/>
      <c r="C28" s="100" t="s">
        <v>80</v>
      </c>
      <c r="D28" s="55">
        <v>6940</v>
      </c>
      <c r="E28" s="52">
        <f t="shared" si="8"/>
        <v>13880</v>
      </c>
      <c r="F28" s="52">
        <f t="shared" si="9"/>
        <v>20820</v>
      </c>
      <c r="G28" s="52">
        <f t="shared" si="10"/>
        <v>27760</v>
      </c>
      <c r="H28" s="55">
        <f t="shared" si="11"/>
        <v>34700</v>
      </c>
      <c r="I28" s="114" t="s">
        <v>86</v>
      </c>
      <c r="J28" s="56">
        <v>19767</v>
      </c>
      <c r="K28" s="53">
        <f t="shared" si="12"/>
        <v>39534</v>
      </c>
      <c r="L28" s="53">
        <f t="shared" si="13"/>
        <v>59301</v>
      </c>
      <c r="M28" s="53">
        <f t="shared" si="14"/>
        <v>79068</v>
      </c>
      <c r="N28" s="87">
        <f t="shared" si="15"/>
        <v>98835</v>
      </c>
    </row>
    <row r="29" spans="1:14" s="2" customFormat="1" ht="18" customHeight="1">
      <c r="A29"/>
      <c r="B29" s="205"/>
      <c r="C29" s="100" t="s">
        <v>81</v>
      </c>
      <c r="D29" s="56">
        <v>8567</v>
      </c>
      <c r="E29" s="53">
        <f t="shared" si="8"/>
        <v>17134</v>
      </c>
      <c r="F29" s="53">
        <f t="shared" si="9"/>
        <v>25701</v>
      </c>
      <c r="G29" s="53">
        <f t="shared" si="10"/>
        <v>34268</v>
      </c>
      <c r="H29" s="56">
        <f t="shared" si="11"/>
        <v>42835</v>
      </c>
      <c r="I29" s="114" t="s">
        <v>87</v>
      </c>
      <c r="J29" s="57">
        <v>20813</v>
      </c>
      <c r="K29" s="54">
        <f t="shared" si="12"/>
        <v>41626</v>
      </c>
      <c r="L29" s="54">
        <f t="shared" si="13"/>
        <v>62439</v>
      </c>
      <c r="M29" s="54">
        <f t="shared" si="14"/>
        <v>83252</v>
      </c>
      <c r="N29" s="97">
        <f t="shared" si="15"/>
        <v>104065</v>
      </c>
    </row>
    <row r="30" spans="1:14" s="2" customFormat="1" ht="18" customHeight="1">
      <c r="A30"/>
      <c r="B30" s="205"/>
      <c r="C30" s="100" t="s">
        <v>82</v>
      </c>
      <c r="D30" s="57">
        <v>10727</v>
      </c>
      <c r="E30" s="54">
        <f t="shared" si="8"/>
        <v>21454</v>
      </c>
      <c r="F30" s="54">
        <f t="shared" si="9"/>
        <v>32181</v>
      </c>
      <c r="G30" s="54">
        <f t="shared" si="10"/>
        <v>42908</v>
      </c>
      <c r="H30" s="57">
        <f t="shared" si="11"/>
        <v>53635</v>
      </c>
      <c r="I30" s="114" t="s">
        <v>88</v>
      </c>
      <c r="J30" s="56">
        <v>24980</v>
      </c>
      <c r="K30" s="53">
        <f t="shared" si="12"/>
        <v>49960</v>
      </c>
      <c r="L30" s="53">
        <f t="shared" si="13"/>
        <v>74940</v>
      </c>
      <c r="M30" s="53">
        <f t="shared" si="14"/>
        <v>99920</v>
      </c>
      <c r="N30" s="87">
        <f t="shared" si="15"/>
        <v>124900</v>
      </c>
    </row>
    <row r="31" spans="1:14" s="2" customFormat="1" ht="18" customHeight="1">
      <c r="A31"/>
      <c r="B31" s="205"/>
      <c r="C31" s="100" t="s">
        <v>83</v>
      </c>
      <c r="D31" s="56">
        <v>13353</v>
      </c>
      <c r="E31" s="53">
        <f t="shared" si="8"/>
        <v>26706</v>
      </c>
      <c r="F31" s="53">
        <f t="shared" si="9"/>
        <v>40059</v>
      </c>
      <c r="G31" s="53">
        <f t="shared" si="10"/>
        <v>53412</v>
      </c>
      <c r="H31" s="68">
        <f t="shared" si="11"/>
        <v>66765</v>
      </c>
      <c r="I31" s="122" t="s">
        <v>91</v>
      </c>
      <c r="J31" s="79">
        <v>41633</v>
      </c>
      <c r="K31" s="80">
        <f t="shared" si="12"/>
        <v>83266</v>
      </c>
      <c r="L31" s="80">
        <f t="shared" si="13"/>
        <v>124899</v>
      </c>
      <c r="M31" s="80">
        <f t="shared" si="14"/>
        <v>166532</v>
      </c>
      <c r="N31" s="123">
        <f t="shared" si="15"/>
        <v>208165</v>
      </c>
    </row>
    <row r="32" spans="1:14" s="2" customFormat="1" ht="18" customHeight="1" thickBot="1">
      <c r="A32"/>
      <c r="B32" s="205"/>
      <c r="C32" s="143" t="s">
        <v>84</v>
      </c>
      <c r="D32" s="90">
        <v>15980</v>
      </c>
      <c r="E32" s="140">
        <f t="shared" si="8"/>
        <v>31960</v>
      </c>
      <c r="F32" s="164">
        <f t="shared" si="9"/>
        <v>47940</v>
      </c>
      <c r="G32" s="164">
        <f t="shared" si="10"/>
        <v>63920</v>
      </c>
      <c r="H32" s="166">
        <f t="shared" si="11"/>
        <v>79900</v>
      </c>
      <c r="I32" s="167" t="s">
        <v>94</v>
      </c>
      <c r="J32" s="55">
        <v>62447</v>
      </c>
      <c r="K32" s="140">
        <f t="shared" si="12"/>
        <v>124894</v>
      </c>
      <c r="L32" s="140">
        <f t="shared" si="13"/>
        <v>187341</v>
      </c>
      <c r="M32" s="140">
        <f t="shared" si="14"/>
        <v>249788</v>
      </c>
      <c r="N32" s="168">
        <f t="shared" si="15"/>
        <v>312235</v>
      </c>
    </row>
    <row r="33" spans="1:15" s="2" customFormat="1" ht="18" customHeight="1">
      <c r="A33"/>
      <c r="B33" s="208" t="s">
        <v>14</v>
      </c>
      <c r="C33" s="141" t="s">
        <v>79</v>
      </c>
      <c r="D33" s="55">
        <v>5384</v>
      </c>
      <c r="E33" s="52">
        <f t="shared" si="8"/>
        <v>10768</v>
      </c>
      <c r="F33" s="60">
        <f t="shared" si="9"/>
        <v>16152</v>
      </c>
      <c r="G33" s="60">
        <f t="shared" si="10"/>
        <v>21536</v>
      </c>
      <c r="H33" s="55">
        <f t="shared" si="11"/>
        <v>26920</v>
      </c>
      <c r="I33" s="122" t="s">
        <v>85</v>
      </c>
      <c r="J33" s="139">
        <v>16193</v>
      </c>
      <c r="K33" s="80">
        <f t="shared" si="12"/>
        <v>32386</v>
      </c>
      <c r="L33" s="80">
        <f t="shared" si="13"/>
        <v>48579</v>
      </c>
      <c r="M33" s="80">
        <f t="shared" si="14"/>
        <v>64772</v>
      </c>
      <c r="N33" s="79">
        <f t="shared" si="15"/>
        <v>80965</v>
      </c>
      <c r="O33" s="72"/>
    </row>
    <row r="34" spans="1:15" s="2" customFormat="1" ht="18" customHeight="1">
      <c r="A34"/>
      <c r="B34" s="205"/>
      <c r="C34" s="100" t="s">
        <v>80</v>
      </c>
      <c r="D34" s="56">
        <v>6073</v>
      </c>
      <c r="E34" s="53">
        <f t="shared" si="8"/>
        <v>12146</v>
      </c>
      <c r="F34" s="53">
        <f t="shared" si="9"/>
        <v>18219</v>
      </c>
      <c r="G34" s="53">
        <f t="shared" si="10"/>
        <v>24292</v>
      </c>
      <c r="H34" s="56">
        <f t="shared" si="11"/>
        <v>30365</v>
      </c>
      <c r="I34" s="114" t="s">
        <v>86</v>
      </c>
      <c r="J34" s="56">
        <v>17296</v>
      </c>
      <c r="K34" s="53">
        <f t="shared" si="12"/>
        <v>34592</v>
      </c>
      <c r="L34" s="53">
        <f t="shared" si="13"/>
        <v>51888</v>
      </c>
      <c r="M34" s="53">
        <f t="shared" si="14"/>
        <v>69184</v>
      </c>
      <c r="N34" s="56">
        <f t="shared" si="15"/>
        <v>86480</v>
      </c>
      <c r="O34" s="72"/>
    </row>
    <row r="35" spans="1:15" s="2" customFormat="1" ht="18" customHeight="1">
      <c r="A35"/>
      <c r="B35" s="205"/>
      <c r="C35" s="100" t="s">
        <v>81</v>
      </c>
      <c r="D35" s="56">
        <v>7496</v>
      </c>
      <c r="E35" s="53">
        <f t="shared" si="8"/>
        <v>14992</v>
      </c>
      <c r="F35" s="53">
        <f t="shared" si="9"/>
        <v>22488</v>
      </c>
      <c r="G35" s="53">
        <f t="shared" si="10"/>
        <v>29984</v>
      </c>
      <c r="H35" s="56">
        <f t="shared" si="11"/>
        <v>37480</v>
      </c>
      <c r="I35" s="114" t="s">
        <v>87</v>
      </c>
      <c r="J35" s="57">
        <v>18212</v>
      </c>
      <c r="K35" s="54">
        <f t="shared" si="12"/>
        <v>36424</v>
      </c>
      <c r="L35" s="54">
        <f t="shared" si="13"/>
        <v>54636</v>
      </c>
      <c r="M35" s="54">
        <f t="shared" si="14"/>
        <v>72848</v>
      </c>
      <c r="N35" s="57">
        <f t="shared" si="15"/>
        <v>91060</v>
      </c>
      <c r="O35" s="72"/>
    </row>
    <row r="36" spans="1:14" s="2" customFormat="1" ht="18" customHeight="1">
      <c r="A36"/>
      <c r="B36" s="205"/>
      <c r="C36" s="100" t="s">
        <v>82</v>
      </c>
      <c r="D36" s="57">
        <v>9386</v>
      </c>
      <c r="E36" s="54">
        <f t="shared" si="8"/>
        <v>18772</v>
      </c>
      <c r="F36" s="54">
        <f t="shared" si="9"/>
        <v>28158</v>
      </c>
      <c r="G36" s="54">
        <f t="shared" si="10"/>
        <v>37544</v>
      </c>
      <c r="H36" s="57">
        <f t="shared" si="11"/>
        <v>46930</v>
      </c>
      <c r="I36" s="114" t="s">
        <v>88</v>
      </c>
      <c r="J36" s="62">
        <v>21858</v>
      </c>
      <c r="K36" s="53">
        <f t="shared" si="12"/>
        <v>43716</v>
      </c>
      <c r="L36" s="53">
        <f t="shared" si="13"/>
        <v>65574</v>
      </c>
      <c r="M36" s="53">
        <f t="shared" si="14"/>
        <v>87432</v>
      </c>
      <c r="N36" s="169">
        <f t="shared" si="15"/>
        <v>109290</v>
      </c>
    </row>
    <row r="37" spans="1:14" s="2" customFormat="1" ht="18" customHeight="1">
      <c r="A37"/>
      <c r="B37" s="205"/>
      <c r="C37" s="100" t="s">
        <v>83</v>
      </c>
      <c r="D37" s="56">
        <v>11684</v>
      </c>
      <c r="E37" s="53">
        <f t="shared" si="8"/>
        <v>23368</v>
      </c>
      <c r="F37" s="53">
        <f t="shared" si="9"/>
        <v>35052</v>
      </c>
      <c r="G37" s="53">
        <f t="shared" si="10"/>
        <v>46736</v>
      </c>
      <c r="H37" s="68">
        <f t="shared" si="11"/>
        <v>58420</v>
      </c>
      <c r="I37" s="122" t="s">
        <v>91</v>
      </c>
      <c r="J37" s="79">
        <v>36429</v>
      </c>
      <c r="K37" s="80">
        <f t="shared" si="12"/>
        <v>72858</v>
      </c>
      <c r="L37" s="80">
        <f t="shared" si="13"/>
        <v>109287</v>
      </c>
      <c r="M37" s="80">
        <f t="shared" si="14"/>
        <v>145716</v>
      </c>
      <c r="N37" s="170">
        <f t="shared" si="15"/>
        <v>182145</v>
      </c>
    </row>
    <row r="38" spans="1:14" s="2" customFormat="1" ht="18" customHeight="1" thickBot="1">
      <c r="A38"/>
      <c r="B38" s="211"/>
      <c r="C38" s="172" t="s">
        <v>84</v>
      </c>
      <c r="D38" s="178">
        <v>13983</v>
      </c>
      <c r="E38" s="140">
        <f t="shared" si="8"/>
        <v>27966</v>
      </c>
      <c r="F38" s="140">
        <f t="shared" si="9"/>
        <v>41949</v>
      </c>
      <c r="G38" s="140">
        <f t="shared" si="10"/>
        <v>55932</v>
      </c>
      <c r="H38" s="166">
        <f t="shared" si="11"/>
        <v>69915</v>
      </c>
      <c r="I38" s="173" t="s">
        <v>94</v>
      </c>
      <c r="J38" s="90">
        <v>54641</v>
      </c>
      <c r="K38" s="140">
        <f t="shared" si="12"/>
        <v>109282</v>
      </c>
      <c r="L38" s="140">
        <f t="shared" si="13"/>
        <v>163923</v>
      </c>
      <c r="M38" s="140">
        <f t="shared" si="14"/>
        <v>218564</v>
      </c>
      <c r="N38" s="174">
        <f t="shared" si="15"/>
        <v>273205</v>
      </c>
    </row>
    <row r="39" spans="1:14" s="2" customFormat="1" ht="18" customHeight="1">
      <c r="A39" s="171"/>
      <c r="B39" s="208" t="s">
        <v>15</v>
      </c>
      <c r="C39" s="175" t="s">
        <v>79</v>
      </c>
      <c r="D39" s="177">
        <v>4615</v>
      </c>
      <c r="E39" s="60">
        <f t="shared" si="8"/>
        <v>9230</v>
      </c>
      <c r="F39" s="60">
        <f t="shared" si="9"/>
        <v>13845</v>
      </c>
      <c r="G39" s="60">
        <f t="shared" si="10"/>
        <v>18460</v>
      </c>
      <c r="H39" s="179">
        <f t="shared" si="11"/>
        <v>23075</v>
      </c>
      <c r="I39" s="176" t="s">
        <v>85</v>
      </c>
      <c r="J39" s="139">
        <v>13880</v>
      </c>
      <c r="K39" s="60">
        <f t="shared" si="12"/>
        <v>27760</v>
      </c>
      <c r="L39" s="60">
        <f t="shared" si="13"/>
        <v>41640</v>
      </c>
      <c r="M39" s="60">
        <f t="shared" si="14"/>
        <v>55520</v>
      </c>
      <c r="N39" s="165">
        <f t="shared" si="15"/>
        <v>69400</v>
      </c>
    </row>
    <row r="40" spans="1:14" s="2" customFormat="1" ht="18" customHeight="1">
      <c r="A40"/>
      <c r="B40" s="205"/>
      <c r="C40" s="104" t="s">
        <v>80</v>
      </c>
      <c r="D40" s="56">
        <v>5205</v>
      </c>
      <c r="E40" s="53">
        <f t="shared" si="8"/>
        <v>10410</v>
      </c>
      <c r="F40" s="53">
        <f t="shared" si="9"/>
        <v>15615</v>
      </c>
      <c r="G40" s="53">
        <f t="shared" si="10"/>
        <v>20820</v>
      </c>
      <c r="H40" s="56">
        <f t="shared" si="11"/>
        <v>26025</v>
      </c>
      <c r="I40" s="114" t="s">
        <v>86</v>
      </c>
      <c r="J40" s="56">
        <v>14825</v>
      </c>
      <c r="K40" s="53">
        <f t="shared" si="12"/>
        <v>29650</v>
      </c>
      <c r="L40" s="53">
        <f t="shared" si="13"/>
        <v>44475</v>
      </c>
      <c r="M40" s="53">
        <f t="shared" si="14"/>
        <v>59300</v>
      </c>
      <c r="N40" s="87">
        <f t="shared" si="15"/>
        <v>74125</v>
      </c>
    </row>
    <row r="41" spans="1:14" s="2" customFormat="1" ht="18" customHeight="1">
      <c r="A41"/>
      <c r="B41" s="205"/>
      <c r="C41" s="104" t="s">
        <v>81</v>
      </c>
      <c r="D41" s="56">
        <v>6425</v>
      </c>
      <c r="E41" s="53">
        <f t="shared" si="8"/>
        <v>12850</v>
      </c>
      <c r="F41" s="53">
        <f t="shared" si="9"/>
        <v>19275</v>
      </c>
      <c r="G41" s="53">
        <f t="shared" si="10"/>
        <v>25700</v>
      </c>
      <c r="H41" s="56">
        <f t="shared" si="11"/>
        <v>32125</v>
      </c>
      <c r="I41" s="114" t="s">
        <v>87</v>
      </c>
      <c r="J41" s="57">
        <v>15610</v>
      </c>
      <c r="K41" s="54">
        <f t="shared" si="12"/>
        <v>31220</v>
      </c>
      <c r="L41" s="54">
        <f t="shared" si="13"/>
        <v>46830</v>
      </c>
      <c r="M41" s="54">
        <f t="shared" si="14"/>
        <v>62440</v>
      </c>
      <c r="N41" s="97">
        <f t="shared" si="15"/>
        <v>78050</v>
      </c>
    </row>
    <row r="42" spans="1:14" s="2" customFormat="1" ht="18" customHeight="1">
      <c r="A42"/>
      <c r="B42" s="205"/>
      <c r="C42" s="104" t="s">
        <v>82</v>
      </c>
      <c r="D42" s="57">
        <v>8045</v>
      </c>
      <c r="E42" s="54">
        <f t="shared" si="8"/>
        <v>16090</v>
      </c>
      <c r="F42" s="54">
        <f t="shared" si="9"/>
        <v>24135</v>
      </c>
      <c r="G42" s="54">
        <f t="shared" si="10"/>
        <v>32180</v>
      </c>
      <c r="H42" s="57">
        <f t="shared" si="11"/>
        <v>40225</v>
      </c>
      <c r="I42" s="114" t="s">
        <v>88</v>
      </c>
      <c r="J42" s="56">
        <v>18735</v>
      </c>
      <c r="K42" s="53">
        <f t="shared" si="12"/>
        <v>37470</v>
      </c>
      <c r="L42" s="53">
        <f t="shared" si="13"/>
        <v>56205</v>
      </c>
      <c r="M42" s="53">
        <f t="shared" si="14"/>
        <v>74940</v>
      </c>
      <c r="N42" s="87">
        <f t="shared" si="15"/>
        <v>93675</v>
      </c>
    </row>
    <row r="43" spans="1:14" s="2" customFormat="1" ht="18" customHeight="1">
      <c r="A43"/>
      <c r="B43" s="205"/>
      <c r="C43" s="104" t="s">
        <v>83</v>
      </c>
      <c r="D43" s="79">
        <v>10015</v>
      </c>
      <c r="E43" s="80">
        <f t="shared" si="8"/>
        <v>20030</v>
      </c>
      <c r="F43" s="80">
        <f t="shared" si="9"/>
        <v>30045</v>
      </c>
      <c r="G43" s="80">
        <f t="shared" si="10"/>
        <v>40060</v>
      </c>
      <c r="H43" s="79">
        <f t="shared" si="11"/>
        <v>50075</v>
      </c>
      <c r="I43" s="122" t="s">
        <v>91</v>
      </c>
      <c r="J43" s="79">
        <v>31225</v>
      </c>
      <c r="K43" s="80">
        <f t="shared" si="12"/>
        <v>62450</v>
      </c>
      <c r="L43" s="80">
        <f t="shared" si="13"/>
        <v>93675</v>
      </c>
      <c r="M43" s="80">
        <f t="shared" si="14"/>
        <v>124900</v>
      </c>
      <c r="N43" s="123">
        <f t="shared" si="15"/>
        <v>156125</v>
      </c>
    </row>
    <row r="44" spans="1:14" s="2" customFormat="1" ht="18" customHeight="1" thickBot="1">
      <c r="A44"/>
      <c r="B44" s="211"/>
      <c r="C44" s="143" t="s">
        <v>84</v>
      </c>
      <c r="D44" s="119">
        <v>11985</v>
      </c>
      <c r="E44" s="120">
        <f t="shared" si="8"/>
        <v>23970</v>
      </c>
      <c r="F44" s="120">
        <f t="shared" si="9"/>
        <v>35955</v>
      </c>
      <c r="G44" s="120">
        <f t="shared" si="10"/>
        <v>47940</v>
      </c>
      <c r="H44" s="126">
        <f t="shared" si="11"/>
        <v>59925</v>
      </c>
      <c r="I44" s="116" t="s">
        <v>94</v>
      </c>
      <c r="J44" s="119">
        <v>46835</v>
      </c>
      <c r="K44" s="120">
        <f t="shared" si="12"/>
        <v>93670</v>
      </c>
      <c r="L44" s="120">
        <f t="shared" si="13"/>
        <v>140505</v>
      </c>
      <c r="M44" s="120">
        <f t="shared" si="14"/>
        <v>187340</v>
      </c>
      <c r="N44" s="127">
        <f t="shared" si="15"/>
        <v>234175</v>
      </c>
    </row>
    <row r="45" spans="1:14" s="2" customFormat="1" ht="18" customHeight="1">
      <c r="A45"/>
      <c r="B45" s="205" t="s">
        <v>16</v>
      </c>
      <c r="C45" s="105" t="s">
        <v>79</v>
      </c>
      <c r="D45" s="55">
        <v>3846</v>
      </c>
      <c r="E45" s="52">
        <f t="shared" si="8"/>
        <v>7692</v>
      </c>
      <c r="F45" s="52">
        <f t="shared" si="9"/>
        <v>11538</v>
      </c>
      <c r="G45" s="52">
        <f t="shared" si="10"/>
        <v>15384</v>
      </c>
      <c r="H45" s="55">
        <f t="shared" si="11"/>
        <v>19230</v>
      </c>
      <c r="I45" s="114" t="s">
        <v>85</v>
      </c>
      <c r="J45" s="56">
        <v>11567</v>
      </c>
      <c r="K45" s="53">
        <f t="shared" si="12"/>
        <v>23134</v>
      </c>
      <c r="L45" s="53">
        <f t="shared" si="13"/>
        <v>34701</v>
      </c>
      <c r="M45" s="53">
        <f t="shared" si="14"/>
        <v>46268</v>
      </c>
      <c r="N45" s="87">
        <f t="shared" si="15"/>
        <v>57835</v>
      </c>
    </row>
    <row r="46" spans="1:14" s="2" customFormat="1" ht="18" customHeight="1">
      <c r="A46"/>
      <c r="B46" s="205"/>
      <c r="C46" s="104" t="s">
        <v>80</v>
      </c>
      <c r="D46" s="56">
        <v>4338</v>
      </c>
      <c r="E46" s="53">
        <f t="shared" si="8"/>
        <v>8676</v>
      </c>
      <c r="F46" s="53">
        <f t="shared" si="9"/>
        <v>13014</v>
      </c>
      <c r="G46" s="53">
        <f t="shared" si="10"/>
        <v>17352</v>
      </c>
      <c r="H46" s="56">
        <f t="shared" si="11"/>
        <v>21690</v>
      </c>
      <c r="I46" s="114" t="s">
        <v>86</v>
      </c>
      <c r="J46" s="56">
        <v>12354</v>
      </c>
      <c r="K46" s="53">
        <f t="shared" si="12"/>
        <v>24708</v>
      </c>
      <c r="L46" s="53">
        <f t="shared" si="13"/>
        <v>37062</v>
      </c>
      <c r="M46" s="53">
        <f t="shared" si="14"/>
        <v>49416</v>
      </c>
      <c r="N46" s="87">
        <f t="shared" si="15"/>
        <v>61770</v>
      </c>
    </row>
    <row r="47" spans="1:14" s="2" customFormat="1" ht="18" customHeight="1">
      <c r="A47"/>
      <c r="B47" s="205"/>
      <c r="C47" s="104" t="s">
        <v>81</v>
      </c>
      <c r="D47" s="56">
        <v>5354</v>
      </c>
      <c r="E47" s="53">
        <f t="shared" si="8"/>
        <v>10708</v>
      </c>
      <c r="F47" s="53">
        <f t="shared" si="9"/>
        <v>16062</v>
      </c>
      <c r="G47" s="53">
        <f t="shared" si="10"/>
        <v>21416</v>
      </c>
      <c r="H47" s="56">
        <f t="shared" si="11"/>
        <v>26770</v>
      </c>
      <c r="I47" s="114" t="s">
        <v>87</v>
      </c>
      <c r="J47" s="57">
        <v>13008</v>
      </c>
      <c r="K47" s="54">
        <f t="shared" si="12"/>
        <v>26016</v>
      </c>
      <c r="L47" s="54">
        <f t="shared" si="13"/>
        <v>39024</v>
      </c>
      <c r="M47" s="54">
        <f t="shared" si="14"/>
        <v>52032</v>
      </c>
      <c r="N47" s="97">
        <f t="shared" si="15"/>
        <v>65040</v>
      </c>
    </row>
    <row r="48" spans="1:14" s="2" customFormat="1" ht="18" customHeight="1">
      <c r="A48"/>
      <c r="B48" s="205"/>
      <c r="C48" s="104" t="s">
        <v>82</v>
      </c>
      <c r="D48" s="57">
        <v>6704</v>
      </c>
      <c r="E48" s="54">
        <f t="shared" si="8"/>
        <v>13408</v>
      </c>
      <c r="F48" s="54">
        <f t="shared" si="9"/>
        <v>20112</v>
      </c>
      <c r="G48" s="54">
        <f t="shared" si="10"/>
        <v>26816</v>
      </c>
      <c r="H48" s="57">
        <f t="shared" si="11"/>
        <v>33520</v>
      </c>
      <c r="I48" s="115" t="s">
        <v>88</v>
      </c>
      <c r="J48" s="62">
        <v>15613</v>
      </c>
      <c r="K48" s="53">
        <f t="shared" si="12"/>
        <v>31226</v>
      </c>
      <c r="L48" s="53">
        <f t="shared" si="13"/>
        <v>46839</v>
      </c>
      <c r="M48" s="53">
        <f t="shared" si="14"/>
        <v>62452</v>
      </c>
      <c r="N48" s="87">
        <f t="shared" si="15"/>
        <v>78065</v>
      </c>
    </row>
    <row r="49" spans="1:14" s="2" customFormat="1" ht="18" customHeight="1">
      <c r="A49"/>
      <c r="B49" s="205"/>
      <c r="C49" s="104" t="s">
        <v>83</v>
      </c>
      <c r="D49" s="56">
        <v>8346</v>
      </c>
      <c r="E49" s="53">
        <f t="shared" si="8"/>
        <v>16692</v>
      </c>
      <c r="F49" s="53">
        <f t="shared" si="9"/>
        <v>25038</v>
      </c>
      <c r="G49" s="53">
        <f t="shared" si="10"/>
        <v>33384</v>
      </c>
      <c r="H49" s="68">
        <f t="shared" si="11"/>
        <v>41730</v>
      </c>
      <c r="I49" s="115" t="s">
        <v>91</v>
      </c>
      <c r="J49" s="121">
        <v>26021</v>
      </c>
      <c r="K49" s="80">
        <f t="shared" si="12"/>
        <v>52042</v>
      </c>
      <c r="L49" s="80">
        <f t="shared" si="13"/>
        <v>78063</v>
      </c>
      <c r="M49" s="80">
        <f t="shared" si="14"/>
        <v>104084</v>
      </c>
      <c r="N49" s="123">
        <f t="shared" si="15"/>
        <v>130105</v>
      </c>
    </row>
    <row r="50" spans="1:14" s="2" customFormat="1" ht="18" customHeight="1" thickBot="1">
      <c r="A50"/>
      <c r="B50" s="212"/>
      <c r="C50" s="143" t="s">
        <v>84</v>
      </c>
      <c r="D50" s="119">
        <v>9988</v>
      </c>
      <c r="E50" s="120">
        <f t="shared" si="8"/>
        <v>19976</v>
      </c>
      <c r="F50" s="120">
        <f t="shared" si="9"/>
        <v>29964</v>
      </c>
      <c r="G50" s="120">
        <f t="shared" si="10"/>
        <v>39952</v>
      </c>
      <c r="H50" s="126">
        <f t="shared" si="11"/>
        <v>49940</v>
      </c>
      <c r="I50" s="124" t="s">
        <v>94</v>
      </c>
      <c r="J50" s="119">
        <v>39029</v>
      </c>
      <c r="K50" s="120">
        <f t="shared" si="12"/>
        <v>78058</v>
      </c>
      <c r="L50" s="120">
        <f t="shared" si="13"/>
        <v>117087</v>
      </c>
      <c r="M50" s="120">
        <f t="shared" si="14"/>
        <v>156116</v>
      </c>
      <c r="N50" s="127">
        <f t="shared" si="15"/>
        <v>195145</v>
      </c>
    </row>
    <row r="51" spans="1:14" s="2" customFormat="1" ht="18" customHeight="1">
      <c r="A51"/>
      <c r="B51" s="208" t="s">
        <v>17</v>
      </c>
      <c r="C51" s="105" t="s">
        <v>79</v>
      </c>
      <c r="D51" s="55">
        <v>3077</v>
      </c>
      <c r="E51" s="52">
        <f t="shared" si="8"/>
        <v>6154</v>
      </c>
      <c r="F51" s="52">
        <f t="shared" si="9"/>
        <v>9231</v>
      </c>
      <c r="G51" s="52">
        <f t="shared" si="10"/>
        <v>12308</v>
      </c>
      <c r="H51" s="55">
        <f t="shared" si="11"/>
        <v>15385</v>
      </c>
      <c r="I51" s="114" t="s">
        <v>85</v>
      </c>
      <c r="J51" s="56">
        <v>9253</v>
      </c>
      <c r="K51" s="53">
        <f t="shared" si="12"/>
        <v>18506</v>
      </c>
      <c r="L51" s="53">
        <f t="shared" si="13"/>
        <v>27759</v>
      </c>
      <c r="M51" s="53">
        <f t="shared" si="14"/>
        <v>37012</v>
      </c>
      <c r="N51" s="87">
        <f t="shared" si="15"/>
        <v>46265</v>
      </c>
    </row>
    <row r="52" spans="1:14" s="2" customFormat="1" ht="18" customHeight="1">
      <c r="A52"/>
      <c r="B52" s="205"/>
      <c r="C52" s="104" t="s">
        <v>80</v>
      </c>
      <c r="D52" s="56">
        <v>3470</v>
      </c>
      <c r="E52" s="53">
        <f t="shared" si="8"/>
        <v>6940</v>
      </c>
      <c r="F52" s="53">
        <f t="shared" si="9"/>
        <v>10410</v>
      </c>
      <c r="G52" s="53">
        <f t="shared" si="10"/>
        <v>13880</v>
      </c>
      <c r="H52" s="56">
        <f t="shared" si="11"/>
        <v>17350</v>
      </c>
      <c r="I52" s="114" t="s">
        <v>86</v>
      </c>
      <c r="J52" s="56">
        <v>9883</v>
      </c>
      <c r="K52" s="53">
        <f t="shared" si="12"/>
        <v>19766</v>
      </c>
      <c r="L52" s="53">
        <f t="shared" si="13"/>
        <v>29649</v>
      </c>
      <c r="M52" s="53">
        <f t="shared" si="14"/>
        <v>39532</v>
      </c>
      <c r="N52" s="87">
        <f t="shared" si="15"/>
        <v>49415</v>
      </c>
    </row>
    <row r="53" spans="1:14" s="2" customFormat="1" ht="18" customHeight="1">
      <c r="A53"/>
      <c r="B53" s="205"/>
      <c r="C53" s="104" t="s">
        <v>81</v>
      </c>
      <c r="D53" s="56">
        <v>4283</v>
      </c>
      <c r="E53" s="53">
        <f t="shared" si="8"/>
        <v>8566</v>
      </c>
      <c r="F53" s="53">
        <f t="shared" si="9"/>
        <v>12849</v>
      </c>
      <c r="G53" s="53">
        <f t="shared" si="10"/>
        <v>17132</v>
      </c>
      <c r="H53" s="56">
        <f t="shared" si="11"/>
        <v>21415</v>
      </c>
      <c r="I53" s="114" t="s">
        <v>87</v>
      </c>
      <c r="J53" s="57">
        <v>10407</v>
      </c>
      <c r="K53" s="54">
        <f t="shared" si="12"/>
        <v>20814</v>
      </c>
      <c r="L53" s="54">
        <f t="shared" si="13"/>
        <v>31221</v>
      </c>
      <c r="M53" s="54">
        <f t="shared" si="14"/>
        <v>41628</v>
      </c>
      <c r="N53" s="97">
        <f t="shared" si="15"/>
        <v>52035</v>
      </c>
    </row>
    <row r="54" spans="1:14" s="2" customFormat="1" ht="18" customHeight="1">
      <c r="A54"/>
      <c r="B54" s="205"/>
      <c r="C54" s="104" t="s">
        <v>82</v>
      </c>
      <c r="D54" s="57">
        <v>5363</v>
      </c>
      <c r="E54" s="54">
        <f t="shared" si="8"/>
        <v>10726</v>
      </c>
      <c r="F54" s="54">
        <f t="shared" si="9"/>
        <v>16089</v>
      </c>
      <c r="G54" s="54">
        <f t="shared" si="10"/>
        <v>21452</v>
      </c>
      <c r="H54" s="57">
        <f t="shared" si="11"/>
        <v>26815</v>
      </c>
      <c r="I54" s="114" t="s">
        <v>88</v>
      </c>
      <c r="J54" s="56">
        <v>12490</v>
      </c>
      <c r="K54" s="53">
        <f t="shared" si="12"/>
        <v>24980</v>
      </c>
      <c r="L54" s="53">
        <f t="shared" si="13"/>
        <v>37470</v>
      </c>
      <c r="M54" s="53">
        <f t="shared" si="14"/>
        <v>49960</v>
      </c>
      <c r="N54" s="87">
        <f t="shared" si="15"/>
        <v>62450</v>
      </c>
    </row>
    <row r="55" spans="1:14" s="2" customFormat="1" ht="18" customHeight="1">
      <c r="A55"/>
      <c r="B55" s="205"/>
      <c r="C55" s="158" t="s">
        <v>83</v>
      </c>
      <c r="D55" s="159">
        <v>6677</v>
      </c>
      <c r="E55" s="53">
        <f t="shared" si="8"/>
        <v>13354</v>
      </c>
      <c r="F55" s="53">
        <f t="shared" si="9"/>
        <v>20031</v>
      </c>
      <c r="G55" s="53">
        <f t="shared" si="10"/>
        <v>26708</v>
      </c>
      <c r="H55" s="163">
        <f t="shared" si="11"/>
        <v>33385</v>
      </c>
      <c r="I55" s="162" t="s">
        <v>91</v>
      </c>
      <c r="J55" s="79">
        <v>20817</v>
      </c>
      <c r="K55" s="80">
        <f t="shared" si="12"/>
        <v>41634</v>
      </c>
      <c r="L55" s="80">
        <f t="shared" si="13"/>
        <v>62451</v>
      </c>
      <c r="M55" s="80">
        <f t="shared" si="14"/>
        <v>83268</v>
      </c>
      <c r="N55" s="123">
        <f t="shared" si="15"/>
        <v>104085</v>
      </c>
    </row>
    <row r="56" spans="1:14" s="2" customFormat="1" ht="18" customHeight="1" thickBot="1">
      <c r="A56"/>
      <c r="B56" s="211"/>
      <c r="C56" s="143" t="s">
        <v>84</v>
      </c>
      <c r="D56" s="119">
        <v>7990</v>
      </c>
      <c r="E56" s="120">
        <f t="shared" si="8"/>
        <v>15980</v>
      </c>
      <c r="F56" s="120">
        <f t="shared" si="9"/>
        <v>23970</v>
      </c>
      <c r="G56" s="120">
        <f t="shared" si="10"/>
        <v>31960</v>
      </c>
      <c r="H56" s="126">
        <f t="shared" si="11"/>
        <v>39950</v>
      </c>
      <c r="I56" s="116" t="s">
        <v>94</v>
      </c>
      <c r="J56" s="119">
        <v>31223</v>
      </c>
      <c r="K56" s="120">
        <f t="shared" si="12"/>
        <v>62446</v>
      </c>
      <c r="L56" s="120">
        <f t="shared" si="13"/>
        <v>93669</v>
      </c>
      <c r="M56" s="120">
        <f t="shared" si="14"/>
        <v>124892</v>
      </c>
      <c r="N56" s="127">
        <f t="shared" si="15"/>
        <v>156115</v>
      </c>
    </row>
    <row r="57" spans="1:14" s="2" customFormat="1" ht="18" customHeight="1">
      <c r="A57"/>
      <c r="B57" s="208" t="s">
        <v>18</v>
      </c>
      <c r="C57" s="105" t="s">
        <v>79</v>
      </c>
      <c r="D57" s="65">
        <v>2308</v>
      </c>
      <c r="E57" s="52">
        <f t="shared" si="8"/>
        <v>4616</v>
      </c>
      <c r="F57" s="52">
        <f t="shared" si="9"/>
        <v>6924</v>
      </c>
      <c r="G57" s="52">
        <f t="shared" si="10"/>
        <v>9232</v>
      </c>
      <c r="H57" s="55">
        <f t="shared" si="11"/>
        <v>11540</v>
      </c>
      <c r="I57" s="114" t="s">
        <v>85</v>
      </c>
      <c r="J57" s="56">
        <v>6940</v>
      </c>
      <c r="K57" s="53">
        <f t="shared" si="12"/>
        <v>13880</v>
      </c>
      <c r="L57" s="53">
        <f t="shared" si="13"/>
        <v>20820</v>
      </c>
      <c r="M57" s="53">
        <f t="shared" si="14"/>
        <v>27760</v>
      </c>
      <c r="N57" s="87">
        <f t="shared" si="15"/>
        <v>34700</v>
      </c>
    </row>
    <row r="58" spans="1:14" s="2" customFormat="1" ht="18" customHeight="1">
      <c r="A58"/>
      <c r="B58" s="205"/>
      <c r="C58" s="104" t="s">
        <v>80</v>
      </c>
      <c r="D58" s="62">
        <v>2603</v>
      </c>
      <c r="E58" s="53">
        <f t="shared" si="8"/>
        <v>5206</v>
      </c>
      <c r="F58" s="53">
        <f t="shared" si="9"/>
        <v>7809</v>
      </c>
      <c r="G58" s="53">
        <f t="shared" si="10"/>
        <v>10412</v>
      </c>
      <c r="H58" s="56">
        <f t="shared" si="11"/>
        <v>13015</v>
      </c>
      <c r="I58" s="114" t="s">
        <v>86</v>
      </c>
      <c r="J58" s="56">
        <v>7413</v>
      </c>
      <c r="K58" s="53">
        <f t="shared" si="12"/>
        <v>14826</v>
      </c>
      <c r="L58" s="53">
        <f t="shared" si="13"/>
        <v>22239</v>
      </c>
      <c r="M58" s="53">
        <f t="shared" si="14"/>
        <v>29652</v>
      </c>
      <c r="N58" s="87">
        <f t="shared" si="15"/>
        <v>37065</v>
      </c>
    </row>
    <row r="59" spans="1:14" s="2" customFormat="1" ht="18" customHeight="1">
      <c r="A59"/>
      <c r="B59" s="205"/>
      <c r="C59" s="104" t="s">
        <v>81</v>
      </c>
      <c r="D59" s="62">
        <v>3213</v>
      </c>
      <c r="E59" s="53">
        <f t="shared" si="8"/>
        <v>6426</v>
      </c>
      <c r="F59" s="53">
        <f t="shared" si="9"/>
        <v>9639</v>
      </c>
      <c r="G59" s="53">
        <f t="shared" si="10"/>
        <v>12852</v>
      </c>
      <c r="H59" s="56">
        <f t="shared" si="11"/>
        <v>16065</v>
      </c>
      <c r="I59" s="114" t="s">
        <v>87</v>
      </c>
      <c r="J59" s="57">
        <v>7805</v>
      </c>
      <c r="K59" s="54">
        <f t="shared" si="12"/>
        <v>15610</v>
      </c>
      <c r="L59" s="54">
        <f t="shared" si="13"/>
        <v>23415</v>
      </c>
      <c r="M59" s="54">
        <f t="shared" si="14"/>
        <v>31220</v>
      </c>
      <c r="N59" s="97">
        <f t="shared" si="15"/>
        <v>39025</v>
      </c>
    </row>
    <row r="60" spans="1:14" s="2" customFormat="1" ht="18" customHeight="1">
      <c r="A60"/>
      <c r="B60" s="205"/>
      <c r="C60" s="104" t="s">
        <v>82</v>
      </c>
      <c r="D60" s="63">
        <v>4023</v>
      </c>
      <c r="E60" s="54">
        <f t="shared" si="8"/>
        <v>8046</v>
      </c>
      <c r="F60" s="54">
        <f t="shared" si="9"/>
        <v>12069</v>
      </c>
      <c r="G60" s="54">
        <f t="shared" si="10"/>
        <v>16092</v>
      </c>
      <c r="H60" s="57">
        <f t="shared" si="11"/>
        <v>20115</v>
      </c>
      <c r="I60" s="114" t="s">
        <v>88</v>
      </c>
      <c r="J60" s="56">
        <v>9368</v>
      </c>
      <c r="K60" s="53">
        <f t="shared" si="12"/>
        <v>18736</v>
      </c>
      <c r="L60" s="53">
        <f t="shared" si="13"/>
        <v>28104</v>
      </c>
      <c r="M60" s="53">
        <f t="shared" si="14"/>
        <v>37472</v>
      </c>
      <c r="N60" s="87">
        <f t="shared" si="15"/>
        <v>46840</v>
      </c>
    </row>
    <row r="61" spans="1:15" s="2" customFormat="1" ht="18" customHeight="1">
      <c r="A61"/>
      <c r="B61" s="205"/>
      <c r="C61" s="104" t="s">
        <v>83</v>
      </c>
      <c r="D61" s="62">
        <v>5008</v>
      </c>
      <c r="E61" s="53">
        <f t="shared" si="8"/>
        <v>10016</v>
      </c>
      <c r="F61" s="53">
        <f t="shared" si="9"/>
        <v>15024</v>
      </c>
      <c r="G61" s="53">
        <f t="shared" si="10"/>
        <v>20032</v>
      </c>
      <c r="H61" s="163">
        <f t="shared" si="11"/>
        <v>25040</v>
      </c>
      <c r="I61" s="160" t="s">
        <v>91</v>
      </c>
      <c r="J61" s="56">
        <v>15613</v>
      </c>
      <c r="K61" s="53">
        <f t="shared" si="12"/>
        <v>31226</v>
      </c>
      <c r="L61" s="53">
        <f t="shared" si="13"/>
        <v>46839</v>
      </c>
      <c r="M61" s="53">
        <f t="shared" si="14"/>
        <v>62452</v>
      </c>
      <c r="N61" s="56">
        <f t="shared" si="15"/>
        <v>78065</v>
      </c>
      <c r="O61" s="72"/>
    </row>
    <row r="62" spans="1:14" s="2" customFormat="1" ht="18" customHeight="1" thickBot="1">
      <c r="A62"/>
      <c r="B62" s="212"/>
      <c r="C62" s="143" t="s">
        <v>84</v>
      </c>
      <c r="D62" s="129">
        <v>5993</v>
      </c>
      <c r="E62" s="120">
        <f t="shared" si="8"/>
        <v>11986</v>
      </c>
      <c r="F62" s="120">
        <f t="shared" si="9"/>
        <v>17979</v>
      </c>
      <c r="G62" s="120">
        <f t="shared" si="10"/>
        <v>23972</v>
      </c>
      <c r="H62" s="126">
        <f t="shared" si="11"/>
        <v>29965</v>
      </c>
      <c r="I62" s="116" t="s">
        <v>94</v>
      </c>
      <c r="J62" s="119">
        <v>23418</v>
      </c>
      <c r="K62" s="120">
        <f t="shared" si="12"/>
        <v>46836</v>
      </c>
      <c r="L62" s="120">
        <f t="shared" si="13"/>
        <v>70254</v>
      </c>
      <c r="M62" s="120">
        <f t="shared" si="14"/>
        <v>93672</v>
      </c>
      <c r="N62" s="127">
        <f t="shared" si="15"/>
        <v>117090</v>
      </c>
    </row>
    <row r="63" spans="1:14" s="2" customFormat="1" ht="18" customHeight="1">
      <c r="A63"/>
      <c r="B63" s="205" t="s">
        <v>19</v>
      </c>
      <c r="C63" s="105" t="s">
        <v>79</v>
      </c>
      <c r="D63" s="65">
        <v>1538</v>
      </c>
      <c r="E63" s="52">
        <f t="shared" si="8"/>
        <v>3076</v>
      </c>
      <c r="F63" s="52">
        <f t="shared" si="9"/>
        <v>4614</v>
      </c>
      <c r="G63" s="52">
        <f t="shared" si="10"/>
        <v>6152</v>
      </c>
      <c r="H63" s="55">
        <f t="shared" si="11"/>
        <v>7690</v>
      </c>
      <c r="I63" s="114" t="s">
        <v>85</v>
      </c>
      <c r="J63" s="56">
        <v>4627</v>
      </c>
      <c r="K63" s="53">
        <f t="shared" si="12"/>
        <v>9254</v>
      </c>
      <c r="L63" s="53">
        <f t="shared" si="13"/>
        <v>13881</v>
      </c>
      <c r="M63" s="53">
        <f t="shared" si="14"/>
        <v>18508</v>
      </c>
      <c r="N63" s="87">
        <f t="shared" si="15"/>
        <v>23135</v>
      </c>
    </row>
    <row r="64" spans="1:14" s="2" customFormat="1" ht="18" customHeight="1">
      <c r="A64"/>
      <c r="B64" s="205"/>
      <c r="C64" s="104" t="s">
        <v>80</v>
      </c>
      <c r="D64" s="62">
        <v>1735</v>
      </c>
      <c r="E64" s="53">
        <f t="shared" si="8"/>
        <v>3470</v>
      </c>
      <c r="F64" s="53">
        <f t="shared" si="9"/>
        <v>5205</v>
      </c>
      <c r="G64" s="53">
        <f t="shared" si="10"/>
        <v>6940</v>
      </c>
      <c r="H64" s="56">
        <f t="shared" si="11"/>
        <v>8675</v>
      </c>
      <c r="I64" s="114" t="s">
        <v>86</v>
      </c>
      <c r="J64" s="56">
        <v>4942</v>
      </c>
      <c r="K64" s="53">
        <f t="shared" si="12"/>
        <v>9884</v>
      </c>
      <c r="L64" s="53">
        <f t="shared" si="13"/>
        <v>14826</v>
      </c>
      <c r="M64" s="53">
        <f t="shared" si="14"/>
        <v>19768</v>
      </c>
      <c r="N64" s="87">
        <f t="shared" si="15"/>
        <v>24710</v>
      </c>
    </row>
    <row r="65" spans="1:14" s="2" customFormat="1" ht="18" customHeight="1">
      <c r="A65"/>
      <c r="B65" s="205"/>
      <c r="C65" s="104" t="s">
        <v>81</v>
      </c>
      <c r="D65" s="62">
        <v>2142</v>
      </c>
      <c r="E65" s="53">
        <f t="shared" si="8"/>
        <v>4284</v>
      </c>
      <c r="F65" s="53">
        <f t="shared" si="9"/>
        <v>6426</v>
      </c>
      <c r="G65" s="53">
        <f t="shared" si="10"/>
        <v>8568</v>
      </c>
      <c r="H65" s="56">
        <f t="shared" si="11"/>
        <v>10710</v>
      </c>
      <c r="I65" s="114" t="s">
        <v>87</v>
      </c>
      <c r="J65" s="57">
        <v>5203</v>
      </c>
      <c r="K65" s="54">
        <f t="shared" si="12"/>
        <v>10406</v>
      </c>
      <c r="L65" s="54">
        <f t="shared" si="13"/>
        <v>15609</v>
      </c>
      <c r="M65" s="54">
        <f t="shared" si="14"/>
        <v>20812</v>
      </c>
      <c r="N65" s="97">
        <f t="shared" si="15"/>
        <v>26015</v>
      </c>
    </row>
    <row r="66" spans="1:14" s="2" customFormat="1" ht="18" customHeight="1">
      <c r="A66"/>
      <c r="B66" s="203"/>
      <c r="C66" s="104" t="s">
        <v>82</v>
      </c>
      <c r="D66" s="63">
        <v>2682</v>
      </c>
      <c r="E66" s="54">
        <f t="shared" si="8"/>
        <v>5364</v>
      </c>
      <c r="F66" s="54">
        <f t="shared" si="9"/>
        <v>8046</v>
      </c>
      <c r="G66" s="54">
        <f t="shared" si="10"/>
        <v>10728</v>
      </c>
      <c r="H66" s="57">
        <f t="shared" si="11"/>
        <v>13410</v>
      </c>
      <c r="I66" s="114" t="s">
        <v>88</v>
      </c>
      <c r="J66" s="56">
        <v>6245</v>
      </c>
      <c r="K66" s="53">
        <f aca="true" t="shared" si="16" ref="K66:K74">$J66*2</f>
        <v>12490</v>
      </c>
      <c r="L66" s="53">
        <f aca="true" t="shared" si="17" ref="L66:L74">$J66*3</f>
        <v>18735</v>
      </c>
      <c r="M66" s="53">
        <f aca="true" t="shared" si="18" ref="M66:M74">$J66*4</f>
        <v>24980</v>
      </c>
      <c r="N66" s="87">
        <f aca="true" t="shared" si="19" ref="N66:N74">$J66*5</f>
        <v>31225</v>
      </c>
    </row>
    <row r="67" spans="1:14" s="2" customFormat="1" ht="18" customHeight="1">
      <c r="A67"/>
      <c r="B67" s="203"/>
      <c r="C67" s="104" t="s">
        <v>83</v>
      </c>
      <c r="D67" s="121">
        <v>3338</v>
      </c>
      <c r="E67" s="80">
        <f t="shared" si="8"/>
        <v>6676</v>
      </c>
      <c r="F67" s="80">
        <f t="shared" si="9"/>
        <v>10014</v>
      </c>
      <c r="G67" s="80">
        <f t="shared" si="10"/>
        <v>13352</v>
      </c>
      <c r="H67" s="79">
        <f t="shared" si="11"/>
        <v>16690</v>
      </c>
      <c r="I67" s="122" t="s">
        <v>91</v>
      </c>
      <c r="J67" s="130">
        <v>10408</v>
      </c>
      <c r="K67" s="131">
        <f t="shared" si="16"/>
        <v>20816</v>
      </c>
      <c r="L67" s="131">
        <f t="shared" si="17"/>
        <v>31224</v>
      </c>
      <c r="M67" s="131">
        <f t="shared" si="18"/>
        <v>41632</v>
      </c>
      <c r="N67" s="132">
        <f t="shared" si="19"/>
        <v>52040</v>
      </c>
    </row>
    <row r="68" spans="1:14" s="2" customFormat="1" ht="18" customHeight="1" thickBot="1">
      <c r="A68"/>
      <c r="B68" s="214"/>
      <c r="C68" s="143" t="s">
        <v>84</v>
      </c>
      <c r="D68" s="119">
        <v>3995</v>
      </c>
      <c r="E68" s="120">
        <f t="shared" si="8"/>
        <v>7990</v>
      </c>
      <c r="F68" s="120">
        <f t="shared" si="9"/>
        <v>11985</v>
      </c>
      <c r="G68" s="120">
        <f t="shared" si="10"/>
        <v>15980</v>
      </c>
      <c r="H68" s="125">
        <f t="shared" si="11"/>
        <v>19975</v>
      </c>
      <c r="I68" s="116" t="s">
        <v>94</v>
      </c>
      <c r="J68" s="147">
        <v>15612</v>
      </c>
      <c r="K68" s="148">
        <f t="shared" si="16"/>
        <v>31224</v>
      </c>
      <c r="L68" s="148">
        <f t="shared" si="17"/>
        <v>46836</v>
      </c>
      <c r="M68" s="148">
        <f t="shared" si="18"/>
        <v>62448</v>
      </c>
      <c r="N68" s="149">
        <f t="shared" si="19"/>
        <v>78060</v>
      </c>
    </row>
    <row r="69" spans="1:14" s="2" customFormat="1" ht="18" customHeight="1">
      <c r="A69"/>
      <c r="B69" s="208" t="s">
        <v>20</v>
      </c>
      <c r="C69" s="141" t="s">
        <v>79</v>
      </c>
      <c r="D69" s="65">
        <v>769</v>
      </c>
      <c r="E69" s="52">
        <f t="shared" si="8"/>
        <v>1538</v>
      </c>
      <c r="F69" s="52">
        <f t="shared" si="9"/>
        <v>2307</v>
      </c>
      <c r="G69" s="52">
        <f t="shared" si="10"/>
        <v>3076</v>
      </c>
      <c r="H69" s="55">
        <f t="shared" si="11"/>
        <v>3845</v>
      </c>
      <c r="I69" s="122" t="s">
        <v>85</v>
      </c>
      <c r="J69" s="79">
        <v>2313</v>
      </c>
      <c r="K69" s="80">
        <f t="shared" si="16"/>
        <v>4626</v>
      </c>
      <c r="L69" s="80">
        <f t="shared" si="17"/>
        <v>6939</v>
      </c>
      <c r="M69" s="80">
        <f t="shared" si="18"/>
        <v>9252</v>
      </c>
      <c r="N69" s="123">
        <f t="shared" si="19"/>
        <v>11565</v>
      </c>
    </row>
    <row r="70" spans="1:14" s="2" customFormat="1" ht="18" customHeight="1">
      <c r="A70"/>
      <c r="B70" s="205"/>
      <c r="C70" s="100" t="s">
        <v>80</v>
      </c>
      <c r="D70" s="62">
        <v>868</v>
      </c>
      <c r="E70" s="53">
        <f t="shared" si="8"/>
        <v>1736</v>
      </c>
      <c r="F70" s="53">
        <f t="shared" si="9"/>
        <v>2604</v>
      </c>
      <c r="G70" s="53">
        <f t="shared" si="10"/>
        <v>3472</v>
      </c>
      <c r="H70" s="56">
        <f t="shared" si="11"/>
        <v>4340</v>
      </c>
      <c r="I70" s="114" t="s">
        <v>86</v>
      </c>
      <c r="J70" s="56">
        <v>2471</v>
      </c>
      <c r="K70" s="53">
        <f t="shared" si="16"/>
        <v>4942</v>
      </c>
      <c r="L70" s="53">
        <f t="shared" si="17"/>
        <v>7413</v>
      </c>
      <c r="M70" s="53">
        <f t="shared" si="18"/>
        <v>9884</v>
      </c>
      <c r="N70" s="87">
        <f t="shared" si="19"/>
        <v>12355</v>
      </c>
    </row>
    <row r="71" spans="1:14" s="2" customFormat="1" ht="18" customHeight="1">
      <c r="A71"/>
      <c r="B71" s="205"/>
      <c r="C71" s="100" t="s">
        <v>81</v>
      </c>
      <c r="D71" s="62">
        <v>1071</v>
      </c>
      <c r="E71" s="53">
        <f t="shared" si="8"/>
        <v>2142</v>
      </c>
      <c r="F71" s="53">
        <f t="shared" si="9"/>
        <v>3213</v>
      </c>
      <c r="G71" s="53">
        <f t="shared" si="10"/>
        <v>4284</v>
      </c>
      <c r="H71" s="56">
        <f t="shared" si="11"/>
        <v>5355</v>
      </c>
      <c r="I71" s="114" t="s">
        <v>87</v>
      </c>
      <c r="J71" s="57">
        <v>2602</v>
      </c>
      <c r="K71" s="54">
        <f t="shared" si="16"/>
        <v>5204</v>
      </c>
      <c r="L71" s="54">
        <f t="shared" si="17"/>
        <v>7806</v>
      </c>
      <c r="M71" s="54">
        <f t="shared" si="18"/>
        <v>10408</v>
      </c>
      <c r="N71" s="97">
        <f t="shared" si="19"/>
        <v>13010</v>
      </c>
    </row>
    <row r="72" spans="1:14" s="2" customFormat="1" ht="18" customHeight="1">
      <c r="A72"/>
      <c r="B72" s="205"/>
      <c r="C72" s="100" t="s">
        <v>82</v>
      </c>
      <c r="D72" s="63">
        <v>1341</v>
      </c>
      <c r="E72" s="54">
        <f t="shared" si="8"/>
        <v>2682</v>
      </c>
      <c r="F72" s="54">
        <f t="shared" si="9"/>
        <v>4023</v>
      </c>
      <c r="G72" s="54">
        <f t="shared" si="10"/>
        <v>5364</v>
      </c>
      <c r="H72" s="57">
        <f t="shared" si="11"/>
        <v>6705</v>
      </c>
      <c r="I72" s="114" t="s">
        <v>88</v>
      </c>
      <c r="J72" s="144">
        <v>3123</v>
      </c>
      <c r="K72" s="145">
        <f t="shared" si="16"/>
        <v>6246</v>
      </c>
      <c r="L72" s="145">
        <f t="shared" si="17"/>
        <v>9369</v>
      </c>
      <c r="M72" s="145">
        <f t="shared" si="18"/>
        <v>12492</v>
      </c>
      <c r="N72" s="146">
        <f t="shared" si="19"/>
        <v>15615</v>
      </c>
    </row>
    <row r="73" spans="1:14" s="2" customFormat="1" ht="18" customHeight="1">
      <c r="A73"/>
      <c r="B73" s="205"/>
      <c r="C73" s="133" t="s">
        <v>83</v>
      </c>
      <c r="D73" s="134">
        <v>1669</v>
      </c>
      <c r="E73" s="135">
        <f t="shared" si="8"/>
        <v>3338</v>
      </c>
      <c r="F73" s="135">
        <f t="shared" si="9"/>
        <v>5007</v>
      </c>
      <c r="G73" s="135">
        <f t="shared" si="10"/>
        <v>6676</v>
      </c>
      <c r="H73" s="136">
        <f t="shared" si="11"/>
        <v>8345</v>
      </c>
      <c r="I73" s="122" t="s">
        <v>91</v>
      </c>
      <c r="J73" s="130">
        <v>5204</v>
      </c>
      <c r="K73" s="131">
        <f t="shared" si="16"/>
        <v>10408</v>
      </c>
      <c r="L73" s="131">
        <f t="shared" si="17"/>
        <v>15612</v>
      </c>
      <c r="M73" s="131">
        <f t="shared" si="18"/>
        <v>20816</v>
      </c>
      <c r="N73" s="132">
        <f t="shared" si="19"/>
        <v>26020</v>
      </c>
    </row>
    <row r="74" spans="1:14" s="2" customFormat="1" ht="18" customHeight="1" thickBot="1">
      <c r="A74"/>
      <c r="B74" s="211"/>
      <c r="C74" s="142" t="s">
        <v>84</v>
      </c>
      <c r="D74" s="66">
        <v>1998</v>
      </c>
      <c r="E74" s="137">
        <f t="shared" si="8"/>
        <v>3996</v>
      </c>
      <c r="F74" s="138">
        <f t="shared" si="9"/>
        <v>5994</v>
      </c>
      <c r="G74" s="138">
        <f t="shared" si="10"/>
        <v>7992</v>
      </c>
      <c r="H74" s="70">
        <f t="shared" si="11"/>
        <v>9990</v>
      </c>
      <c r="I74" s="116" t="s">
        <v>94</v>
      </c>
      <c r="J74" s="147">
        <v>7806</v>
      </c>
      <c r="K74" s="148">
        <f t="shared" si="16"/>
        <v>15612</v>
      </c>
      <c r="L74" s="148">
        <f t="shared" si="17"/>
        <v>23418</v>
      </c>
      <c r="M74" s="148">
        <f t="shared" si="18"/>
        <v>31224</v>
      </c>
      <c r="N74" s="149">
        <f t="shared" si="19"/>
        <v>39030</v>
      </c>
    </row>
    <row r="75" ht="17.25" customHeight="1"/>
  </sheetData>
  <sheetProtection/>
  <mergeCells count="14">
    <mergeCell ref="B39:B44"/>
    <mergeCell ref="B33:B38"/>
    <mergeCell ref="B63:B68"/>
    <mergeCell ref="B21:B26"/>
    <mergeCell ref="M1:N1"/>
    <mergeCell ref="B1:E1"/>
    <mergeCell ref="B27:B32"/>
    <mergeCell ref="B51:B56"/>
    <mergeCell ref="B57:B62"/>
    <mergeCell ref="B69:B74"/>
    <mergeCell ref="B3:B8"/>
    <mergeCell ref="B9:B14"/>
    <mergeCell ref="B15:B20"/>
    <mergeCell ref="B45:B50"/>
  </mergeCells>
  <printOptions/>
  <pageMargins left="0.15748031496062992" right="0.15748031496062992" top="0" bottom="0" header="0.31496062992125984" footer="0.31496062992125984"/>
  <pageSetup fitToHeight="0" fitToWidth="1" horizontalDpi="600" verticalDpi="600" orientation="landscape" paperSize="9" scale="86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太田遼介_AHJ61</dc:creator>
  <cp:keywords/>
  <dc:description/>
  <cp:lastModifiedBy>jfb03</cp:lastModifiedBy>
  <cp:lastPrinted>2023-08-21T04:59:05Z</cp:lastPrinted>
  <dcterms:created xsi:type="dcterms:W3CDTF">2009-11-27T04:56:27Z</dcterms:created>
  <dcterms:modified xsi:type="dcterms:W3CDTF">2023-08-21T05:07:46Z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2028-06-08T09:12:50Z</vt:lpwstr>
  </property>
  <property fmtid="{D5CDD505-2E9C-101B-9397-08002B2CF9AE}" pid="3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4" name="_dlc_policyId">
    <vt:lpwstr>/sites/A6B/private-site/DocLib/12営業第二部_30お客さま５年</vt:lpwstr>
  </property>
  <property fmtid="{D5CDD505-2E9C-101B-9397-08002B2CF9AE}" pid="5" name="display_urn:schemas-microsoft-com:office:office#Editor">
    <vt:lpwstr>池田未奈_A6B12</vt:lpwstr>
  </property>
  <property fmtid="{D5CDD505-2E9C-101B-9397-08002B2CF9AE}" pid="6" name="Order">
    <vt:lpwstr>74132100.0000000</vt:lpwstr>
  </property>
  <property fmtid="{D5CDD505-2E9C-101B-9397-08002B2CF9AE}" pid="7" name="display_urn:schemas-microsoft-com:office:office#Author">
    <vt:lpwstr>池田未奈_A6B12</vt:lpwstr>
  </property>
  <property fmtid="{D5CDD505-2E9C-101B-9397-08002B2CF9AE}" pid="8" name="CheckInWF">
    <vt:lpwstr>, </vt:lpwstr>
  </property>
  <property fmtid="{D5CDD505-2E9C-101B-9397-08002B2CF9AE}" pid="9" name="CheckInWF(1)">
    <vt:lpwstr>, </vt:lpwstr>
  </property>
  <property fmtid="{D5CDD505-2E9C-101B-9397-08002B2CF9AE}" pid="10" name="CheckInWF(1)0">
    <vt:lpwstr>https://msadig.sharepoint.com/sites/A6B/private-site/_layouts/15/wrkstat.aspx?List=66d70ad8-c84a-4b90-a2d6-dd70916a9f63&amp;WorkflowInstanceName=0c7f7448-5ee0-4df1-ad5f-d291a9980ba7, Check In</vt:lpwstr>
  </property>
  <property fmtid="{D5CDD505-2E9C-101B-9397-08002B2CF9AE}" pid="11" name="lcf76f155ced4ddcb4097134ff3c332f">
    <vt:lpwstr/>
  </property>
  <property fmtid="{D5CDD505-2E9C-101B-9397-08002B2CF9AE}" pid="12" name="TaxCatchAll">
    <vt:lpwstr/>
  </property>
  <property fmtid="{D5CDD505-2E9C-101B-9397-08002B2CF9AE}" pid="13" name="CheckInWF(1)1">
    <vt:lpwstr>, </vt:lpwstr>
  </property>
  <property fmtid="{D5CDD505-2E9C-101B-9397-08002B2CF9AE}" pid="14" name="CheckInWF(1)2">
    <vt:lpwstr>https://msadig.sharepoint.com/sites/A6B/private-site/_layouts/15/wrkstat.aspx?List=66d70ad8-c84a-4b90-a2d6-dd70916a9f63&amp;WorkflowInstanceName=eb42e57c-ae9d-4efa-9fbe-79241c3e42f9, Check In</vt:lpwstr>
  </property>
</Properties>
</file>