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765" windowWidth="19440" windowHeight="10065" activeTab="0"/>
  </bookViews>
  <sheets>
    <sheet name="職業賠償責任・傷害保険（個賠付）" sheetId="1" r:id="rId1"/>
    <sheet name="傷害保険（携行品オプション）" sheetId="2" r:id="rId2"/>
    <sheet name="所得保険" sheetId="3" r:id="rId3"/>
    <sheet name="Sheet1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<sst xmlns="http://schemas.openxmlformats.org/spreadsheetml/2006/main" count="281" uniqueCount="129">
  <si>
    <t>1口</t>
  </si>
  <si>
    <t>2口</t>
  </si>
  <si>
    <t>3口</t>
  </si>
  <si>
    <t>4口</t>
  </si>
  <si>
    <t>5口</t>
  </si>
  <si>
    <t>6口</t>
  </si>
  <si>
    <t>7口</t>
  </si>
  <si>
    <t>8口</t>
  </si>
  <si>
    <t>9口</t>
  </si>
  <si>
    <t>10口</t>
  </si>
  <si>
    <t>1０月1日～9月1日
(残11ヶ月）</t>
  </si>
  <si>
    <t>1１月1日～9月1日
（残10ヶ月）</t>
  </si>
  <si>
    <t>1２月1日～9月1日
（残9ヶ月）</t>
  </si>
  <si>
    <t>1月1日～9月1日
（残８ヶ月）</t>
  </si>
  <si>
    <t>２月1日～9月1日
（残７ヶ月）</t>
  </si>
  <si>
    <t>３月1日～9月1日
（残６ヶ月）</t>
  </si>
  <si>
    <t>４月1日～9月1日
（残５カ月）</t>
  </si>
  <si>
    <t>５月1日～9月1日
（残４ヶ月）</t>
  </si>
  <si>
    <t>６月1日～9月1日
（残３ヶ月）</t>
  </si>
  <si>
    <t>７月1日～9月1日
（残２ヶ月）</t>
  </si>
  <si>
    <t>８月1日～9月1日
（残１ヶ月）</t>
  </si>
  <si>
    <t>総合傷害</t>
  </si>
  <si>
    <t>傷害＋オプション</t>
  </si>
  <si>
    <t>オプション400円</t>
  </si>
  <si>
    <t xml:space="preserve">     （１２月の年末は、１５日締切の入金でお願いいたします）</t>
  </si>
  <si>
    <t>※、注意（毎月２０日締切の入金で、翌月1日からの保障開始になります）</t>
  </si>
  <si>
    <t>１</t>
  </si>
  <si>
    <t>８月１日～９月１日</t>
  </si>
  <si>
    <t>1ｹ月</t>
  </si>
  <si>
    <t>２</t>
  </si>
  <si>
    <t>７月１日～９月１日</t>
  </si>
  <si>
    <t>2ｹ月</t>
  </si>
  <si>
    <t>３</t>
  </si>
  <si>
    <t>６月１日～９月１日</t>
  </si>
  <si>
    <t>3ｹ月</t>
  </si>
  <si>
    <t>４</t>
  </si>
  <si>
    <t>５月１日～９月１日</t>
  </si>
  <si>
    <t>4ｹ月</t>
  </si>
  <si>
    <t>５</t>
  </si>
  <si>
    <t>４月１日～９月１日</t>
  </si>
  <si>
    <t>5ｹ月</t>
  </si>
  <si>
    <t>６</t>
  </si>
  <si>
    <t>３月１日～９月１日</t>
  </si>
  <si>
    <t>6ｹ月</t>
  </si>
  <si>
    <t>７</t>
  </si>
  <si>
    <t>２月１日～９月１日</t>
  </si>
  <si>
    <t>7ｹ月</t>
  </si>
  <si>
    <t>８</t>
  </si>
  <si>
    <t>１月１日～９月１日</t>
  </si>
  <si>
    <t>8ｹ月</t>
  </si>
  <si>
    <t>９</t>
  </si>
  <si>
    <t>１２月１日～９月１日</t>
  </si>
  <si>
    <t>9ｹ月</t>
  </si>
  <si>
    <t>１０</t>
  </si>
  <si>
    <t>１１月１日～９月１日</t>
  </si>
  <si>
    <t>10ｹ月</t>
  </si>
  <si>
    <t>１１</t>
  </si>
  <si>
    <t>１０月１日～９月１日</t>
  </si>
  <si>
    <t>11ｹ月</t>
  </si>
  <si>
    <t>裏面参照</t>
  </si>
  <si>
    <t>１２</t>
  </si>
  <si>
    <t>９月１日～９月１日</t>
  </si>
  <si>
    <t>1　年</t>
  </si>
  <si>
    <t>Ｂ５型</t>
  </si>
  <si>
    <t>Ｂ４型</t>
  </si>
  <si>
    <t>Ｂ３型</t>
  </si>
  <si>
    <t>Ｂ２型</t>
  </si>
  <si>
    <t>Ｂ１型</t>
  </si>
  <si>
    <t>Ａ６型</t>
  </si>
  <si>
    <t>Ａ５型</t>
  </si>
  <si>
    <t>Ａ４型</t>
  </si>
  <si>
    <t>Ａ３型</t>
  </si>
  <si>
    <t>Ａ２型</t>
  </si>
  <si>
    <t>Ａ１型</t>
  </si>
  <si>
    <t>個人賠償責任</t>
  </si>
  <si>
    <t>傷害保険</t>
  </si>
  <si>
    <t>加　　入　　タ　　イ　　プ</t>
  </si>
  <si>
    <t>月数</t>
  </si>
  <si>
    <t>月割計算</t>
  </si>
  <si>
    <t>賠償責任保険</t>
  </si>
  <si>
    <t>団体損害保険　　月割計算表</t>
  </si>
  <si>
    <t>※セット保険料に対して分割計算。</t>
  </si>
  <si>
    <t>年令</t>
  </si>
  <si>
    <t>20～24</t>
  </si>
  <si>
    <t>25～29</t>
  </si>
  <si>
    <t>30～34</t>
  </si>
  <si>
    <t>才</t>
  </si>
  <si>
    <t>35～39</t>
  </si>
  <si>
    <t>40～44</t>
  </si>
  <si>
    <t>45～49</t>
  </si>
  <si>
    <t>50～54</t>
  </si>
  <si>
    <t>55～59</t>
  </si>
  <si>
    <t>60～64</t>
  </si>
  <si>
    <t>65～69</t>
  </si>
  <si>
    <t>１２ヶ月</t>
  </si>
  <si>
    <t>１１ヶ月</t>
  </si>
  <si>
    <t>１０ヶ月</t>
  </si>
  <si>
    <t>９ヶ月</t>
  </si>
  <si>
    <t>８ヶ月</t>
  </si>
  <si>
    <t>７ヶ月</t>
  </si>
  <si>
    <t>６ヶ月</t>
  </si>
  <si>
    <t>５ヶ月</t>
  </si>
  <si>
    <t>４ヶ月</t>
  </si>
  <si>
    <t>３ヶ月</t>
  </si>
  <si>
    <t>２ヶ月</t>
  </si>
  <si>
    <t>１ヶ月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</si>
  <si>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</si>
  <si>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</si>
  <si>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</si>
  <si>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</si>
  <si>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</si>
  <si>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</si>
  <si>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</si>
  <si>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</si>
  <si>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</si>
  <si>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</si>
  <si>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オプション800円</t>
  </si>
  <si>
    <t>オプション880円</t>
  </si>
  <si>
    <t>オプション720円</t>
  </si>
  <si>
    <t>オプション560円</t>
  </si>
  <si>
    <t>オプション480円</t>
  </si>
  <si>
    <t>オプション320円</t>
  </si>
  <si>
    <t>オプション240円</t>
  </si>
  <si>
    <t>オプション160円</t>
  </si>
  <si>
    <t>オプション80円</t>
  </si>
  <si>
    <t>オプション640円</t>
  </si>
  <si>
    <r>
      <t>【平成28年度所得補償保険中途加入保険料表】                     　　　　　　　　　　　                    　　　　　　　　　　　　　　　　　　　</t>
    </r>
    <r>
      <rPr>
        <sz val="10"/>
        <rFont val="HG丸ｺﾞｼｯｸM-PRO"/>
        <family val="3"/>
      </rPr>
      <t>平成２８年６月１４日</t>
    </r>
  </si>
  <si>
    <r>
      <t>【平成28年度傷害保険中途加入保険料表】　　　　　　　　　　　　　　　　　　　　　　　　　　　　　　　　　　　　　</t>
    </r>
    <r>
      <rPr>
        <sz val="10"/>
        <rFont val="HG丸ｺﾞｼｯｸM-PRO"/>
        <family val="3"/>
      </rPr>
      <t>平成２８年６月１４日</t>
    </r>
  </si>
  <si>
    <t>平成28年6月20日修正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</si>
</sst>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12"/>
      <name val="HG丸ｺﾞｼｯｸM-PRO"/>
      <family val="3"/>
    </font>
    <font>
      <sz val="10"/>
      <name val="MS UI Gothic"/>
      <family val="3"/>
    </font>
    <font>
      <sz val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hair"/>
    </border>
    <border>
      <left style="hair"/>
      <right style="hair"/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double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12" borderId="14" xfId="0" applyFont="1" applyFill="1" applyBorder="1" applyAlignment="1">
      <alignment horizontal="center" vertical="center"/>
    </xf>
    <xf numFmtId="176" fontId="4" fillId="12" borderId="10" xfId="48" applyNumberFormat="1" applyFont="1" applyFill="1" applyBorder="1" applyAlignment="1">
      <alignment vertical="center"/>
    </xf>
    <xf numFmtId="176" fontId="4" fillId="12" borderId="15" xfId="48" applyNumberFormat="1" applyFont="1" applyFill="1" applyBorder="1" applyAlignment="1">
      <alignment vertical="center"/>
    </xf>
    <xf numFmtId="176" fontId="4" fillId="12" borderId="16" xfId="48" applyNumberFormat="1" applyFont="1" applyFill="1" applyBorder="1" applyAlignment="1">
      <alignment vertical="center"/>
    </xf>
    <xf numFmtId="176" fontId="4" fillId="12" borderId="17" xfId="48" applyNumberFormat="1" applyFont="1" applyFill="1" applyBorder="1" applyAlignment="1">
      <alignment vertical="center"/>
    </xf>
    <xf numFmtId="176" fontId="4" fillId="12" borderId="18" xfId="48" applyNumberFormat="1" applyFont="1" applyFill="1" applyBorder="1" applyAlignment="1">
      <alignment vertical="center"/>
    </xf>
    <xf numFmtId="176" fontId="4" fillId="12" borderId="19" xfId="48" applyNumberFormat="1" applyFont="1" applyFill="1" applyBorder="1" applyAlignment="1">
      <alignment vertical="center"/>
    </xf>
    <xf numFmtId="176" fontId="4" fillId="12" borderId="20" xfId="48" applyNumberFormat="1" applyFont="1" applyFill="1" applyBorder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176" fontId="4" fillId="0" borderId="22" xfId="48" applyNumberFormat="1" applyFont="1" applyBorder="1" applyAlignment="1">
      <alignment vertical="center"/>
    </xf>
    <xf numFmtId="176" fontId="4" fillId="0" borderId="23" xfId="48" applyNumberFormat="1" applyFont="1" applyBorder="1" applyAlignment="1">
      <alignment vertical="center"/>
    </xf>
    <xf numFmtId="176" fontId="4" fillId="0" borderId="24" xfId="48" applyNumberFormat="1" applyFont="1" applyBorder="1" applyAlignment="1">
      <alignment vertical="center"/>
    </xf>
    <xf numFmtId="176" fontId="4" fillId="12" borderId="25" xfId="48" applyNumberFormat="1" applyFont="1" applyFill="1" applyBorder="1" applyAlignment="1">
      <alignment vertical="center"/>
    </xf>
    <xf numFmtId="176" fontId="4" fillId="0" borderId="26" xfId="48" applyNumberFormat="1" applyFont="1" applyBorder="1" applyAlignment="1">
      <alignment vertical="center"/>
    </xf>
    <xf numFmtId="176" fontId="4" fillId="0" borderId="27" xfId="48" applyNumberFormat="1" applyFont="1" applyBorder="1" applyAlignment="1">
      <alignment vertical="center"/>
    </xf>
    <xf numFmtId="176" fontId="4" fillId="12" borderId="28" xfId="48" applyNumberFormat="1" applyFont="1" applyFill="1" applyBorder="1" applyAlignment="1">
      <alignment vertical="center"/>
    </xf>
    <xf numFmtId="176" fontId="4" fillId="0" borderId="29" xfId="48" applyNumberFormat="1" applyFont="1" applyBorder="1" applyAlignment="1">
      <alignment vertical="center"/>
    </xf>
    <xf numFmtId="176" fontId="4" fillId="0" borderId="30" xfId="48" applyNumberFormat="1" applyFont="1" applyBorder="1" applyAlignment="1">
      <alignment vertical="center"/>
    </xf>
    <xf numFmtId="176" fontId="4" fillId="0" borderId="31" xfId="48" applyNumberFormat="1" applyFont="1" applyBorder="1" applyAlignment="1">
      <alignment vertical="center"/>
    </xf>
    <xf numFmtId="176" fontId="4" fillId="0" borderId="32" xfId="48" applyNumberFormat="1" applyFont="1" applyBorder="1" applyAlignment="1">
      <alignment vertical="center"/>
    </xf>
    <xf numFmtId="176" fontId="4" fillId="0" borderId="33" xfId="48" applyNumberFormat="1" applyFont="1" applyBorder="1" applyAlignment="1">
      <alignment vertical="center"/>
    </xf>
    <xf numFmtId="176" fontId="4" fillId="0" borderId="34" xfId="48" applyNumberFormat="1" applyFont="1" applyBorder="1" applyAlignment="1">
      <alignment vertical="center"/>
    </xf>
    <xf numFmtId="176" fontId="4" fillId="34" borderId="35" xfId="48" applyNumberFormat="1" applyFont="1" applyFill="1" applyBorder="1" applyAlignment="1">
      <alignment vertical="center"/>
    </xf>
    <xf numFmtId="176" fontId="4" fillId="34" borderId="30" xfId="48" applyNumberFormat="1" applyFont="1" applyFill="1" applyBorder="1" applyAlignment="1">
      <alignment vertical="center"/>
    </xf>
    <xf numFmtId="176" fontId="4" fillId="34" borderId="36" xfId="48" applyNumberFormat="1" applyFont="1" applyFill="1" applyBorder="1" applyAlignment="1">
      <alignment vertical="center"/>
    </xf>
    <xf numFmtId="176" fontId="4" fillId="12" borderId="37" xfId="48" applyNumberFormat="1" applyFont="1" applyFill="1" applyBorder="1" applyAlignment="1">
      <alignment vertical="center"/>
    </xf>
    <xf numFmtId="176" fontId="4" fillId="12" borderId="38" xfId="48" applyNumberFormat="1" applyFont="1" applyFill="1" applyBorder="1" applyAlignment="1">
      <alignment vertical="center"/>
    </xf>
    <xf numFmtId="176" fontId="4" fillId="12" borderId="39" xfId="48" applyNumberFormat="1" applyFont="1" applyFill="1" applyBorder="1" applyAlignment="1">
      <alignment vertical="center"/>
    </xf>
    <xf numFmtId="176" fontId="6" fillId="34" borderId="30" xfId="48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7" fontId="9" fillId="34" borderId="40" xfId="0" applyNumberFormat="1" applyFont="1" applyFill="1" applyBorder="1" applyAlignment="1">
      <alignment horizontal="right" vertical="center"/>
    </xf>
    <xf numFmtId="0" fontId="0" fillId="0" borderId="40" xfId="0" applyFont="1" applyBorder="1" applyAlignment="1" quotePrefix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6" fontId="4" fillId="34" borderId="22" xfId="48" applyNumberFormat="1" applyFont="1" applyFill="1" applyBorder="1" applyAlignment="1">
      <alignment vertical="center"/>
    </xf>
    <xf numFmtId="176" fontId="4" fillId="34" borderId="23" xfId="48" applyNumberFormat="1" applyFont="1" applyFill="1" applyBorder="1" applyAlignment="1">
      <alignment vertical="center"/>
    </xf>
    <xf numFmtId="176" fontId="4" fillId="34" borderId="24" xfId="48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176" fontId="13" fillId="0" borderId="19" xfId="48" applyNumberFormat="1" applyFont="1" applyFill="1" applyBorder="1" applyAlignment="1">
      <alignment vertical="center"/>
    </xf>
    <xf numFmtId="176" fontId="13" fillId="0" borderId="45" xfId="48" applyNumberFormat="1" applyFont="1" applyFill="1" applyBorder="1" applyAlignment="1">
      <alignment vertical="center"/>
    </xf>
    <xf numFmtId="176" fontId="13" fillId="0" borderId="45" xfId="48" applyNumberFormat="1" applyFont="1" applyFill="1" applyBorder="1" applyAlignment="1">
      <alignment vertical="center"/>
    </xf>
    <xf numFmtId="176" fontId="13" fillId="0" borderId="30" xfId="48" applyNumberFormat="1" applyFont="1" applyFill="1" applyBorder="1" applyAlignment="1">
      <alignment vertical="center"/>
    </xf>
    <xf numFmtId="176" fontId="13" fillId="0" borderId="0" xfId="48" applyNumberFormat="1" applyFont="1" applyFill="1" applyBorder="1" applyAlignment="1">
      <alignment vertical="center"/>
    </xf>
    <xf numFmtId="176" fontId="13" fillId="0" borderId="46" xfId="48" applyNumberFormat="1" applyFont="1" applyFill="1" applyBorder="1" applyAlignment="1">
      <alignment vertical="center"/>
    </xf>
    <xf numFmtId="176" fontId="13" fillId="0" borderId="46" xfId="48" applyNumberFormat="1" applyFont="1" applyFill="1" applyBorder="1" applyAlignment="1">
      <alignment vertical="center"/>
    </xf>
    <xf numFmtId="176" fontId="13" fillId="0" borderId="39" xfId="48" applyNumberFormat="1" applyFont="1" applyFill="1" applyBorder="1" applyAlignment="1">
      <alignment vertical="center"/>
    </xf>
    <xf numFmtId="176" fontId="14" fillId="0" borderId="16" xfId="48" applyNumberFormat="1" applyFont="1" applyFill="1" applyBorder="1" applyAlignment="1">
      <alignment vertical="center"/>
    </xf>
    <xf numFmtId="176" fontId="14" fillId="0" borderId="19" xfId="48" applyNumberFormat="1" applyFont="1" applyFill="1" applyBorder="1" applyAlignment="1">
      <alignment vertical="center"/>
    </xf>
    <xf numFmtId="176" fontId="14" fillId="0" borderId="37" xfId="48" applyNumberFormat="1" applyFont="1" applyFill="1" applyBorder="1" applyAlignment="1">
      <alignment vertical="center"/>
    </xf>
    <xf numFmtId="176" fontId="14" fillId="0" borderId="30" xfId="48" applyNumberFormat="1" applyFont="1" applyBorder="1" applyAlignment="1">
      <alignment vertical="center"/>
    </xf>
    <xf numFmtId="176" fontId="14" fillId="0" borderId="47" xfId="48" applyNumberFormat="1" applyFont="1" applyFill="1" applyBorder="1" applyAlignment="1">
      <alignment vertical="center"/>
    </xf>
    <xf numFmtId="176" fontId="14" fillId="0" borderId="20" xfId="48" applyNumberFormat="1" applyFont="1" applyFill="1" applyBorder="1" applyAlignment="1">
      <alignment vertical="center"/>
    </xf>
    <xf numFmtId="176" fontId="14" fillId="0" borderId="45" xfId="48" applyNumberFormat="1" applyFont="1" applyFill="1" applyBorder="1" applyAlignment="1">
      <alignment vertical="center"/>
    </xf>
    <xf numFmtId="176" fontId="14" fillId="0" borderId="45" xfId="48" applyNumberFormat="1" applyFont="1" applyFill="1" applyBorder="1" applyAlignment="1">
      <alignment vertical="center"/>
    </xf>
    <xf numFmtId="176" fontId="14" fillId="0" borderId="48" xfId="48" applyNumberFormat="1" applyFont="1" applyFill="1" applyBorder="1" applyAlignment="1">
      <alignment vertical="center"/>
    </xf>
    <xf numFmtId="176" fontId="14" fillId="0" borderId="30" xfId="48" applyNumberFormat="1" applyFont="1" applyFill="1" applyBorder="1" applyAlignment="1">
      <alignment vertical="center"/>
    </xf>
    <xf numFmtId="176" fontId="14" fillId="0" borderId="36" xfId="48" applyNumberFormat="1" applyFont="1" applyFill="1" applyBorder="1" applyAlignment="1">
      <alignment vertical="center"/>
    </xf>
    <xf numFmtId="176" fontId="14" fillId="0" borderId="0" xfId="48" applyNumberFormat="1" applyFont="1" applyFill="1" applyBorder="1" applyAlignment="1">
      <alignment vertical="center"/>
    </xf>
    <xf numFmtId="176" fontId="14" fillId="0" borderId="49" xfId="48" applyNumberFormat="1" applyFont="1" applyFill="1" applyBorder="1" applyAlignment="1">
      <alignment vertical="center"/>
    </xf>
    <xf numFmtId="176" fontId="14" fillId="0" borderId="46" xfId="48" applyNumberFormat="1" applyFont="1" applyFill="1" applyBorder="1" applyAlignment="1">
      <alignment vertical="center"/>
    </xf>
    <xf numFmtId="176" fontId="14" fillId="0" borderId="50" xfId="48" applyNumberFormat="1" applyFont="1" applyFill="1" applyBorder="1" applyAlignment="1">
      <alignment vertical="center"/>
    </xf>
    <xf numFmtId="176" fontId="14" fillId="0" borderId="49" xfId="48" applyNumberFormat="1" applyFont="1" applyFill="1" applyBorder="1" applyAlignment="1">
      <alignment vertical="center"/>
    </xf>
    <xf numFmtId="176" fontId="14" fillId="0" borderId="46" xfId="48" applyNumberFormat="1" applyFont="1" applyFill="1" applyBorder="1" applyAlignment="1">
      <alignment vertical="center"/>
    </xf>
    <xf numFmtId="176" fontId="14" fillId="0" borderId="50" xfId="48" applyNumberFormat="1" applyFont="1" applyFill="1" applyBorder="1" applyAlignment="1">
      <alignment vertical="center"/>
    </xf>
    <xf numFmtId="176" fontId="14" fillId="0" borderId="51" xfId="48" applyNumberFormat="1" applyFont="1" applyFill="1" applyBorder="1" applyAlignment="1">
      <alignment vertical="center"/>
    </xf>
    <xf numFmtId="176" fontId="14" fillId="0" borderId="39" xfId="48" applyNumberFormat="1" applyFont="1" applyFill="1" applyBorder="1" applyAlignment="1">
      <alignment vertical="center"/>
    </xf>
    <xf numFmtId="176" fontId="14" fillId="34" borderId="52" xfId="48" applyNumberFormat="1" applyFont="1" applyFill="1" applyBorder="1" applyAlignment="1">
      <alignment vertical="center"/>
    </xf>
    <xf numFmtId="0" fontId="14" fillId="0" borderId="47" xfId="0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14" fillId="0" borderId="48" xfId="0" applyFont="1" applyBorder="1" applyAlignment="1">
      <alignment vertical="center"/>
    </xf>
    <xf numFmtId="0" fontId="4" fillId="0" borderId="54" xfId="0" applyFont="1" applyBorder="1" applyAlignment="1">
      <alignment horizontal="center" vertical="center"/>
    </xf>
    <xf numFmtId="176" fontId="14" fillId="34" borderId="55" xfId="48" applyNumberFormat="1" applyFont="1" applyFill="1" applyBorder="1" applyAlignment="1">
      <alignment vertical="center"/>
    </xf>
    <xf numFmtId="176" fontId="14" fillId="34" borderId="56" xfId="48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176" fontId="13" fillId="0" borderId="57" xfId="48" applyNumberFormat="1" applyFont="1" applyFill="1" applyBorder="1" applyAlignment="1">
      <alignment vertical="center"/>
    </xf>
    <xf numFmtId="176" fontId="13" fillId="0" borderId="15" xfId="48" applyNumberFormat="1" applyFont="1" applyFill="1" applyBorder="1" applyAlignment="1">
      <alignment vertical="center"/>
    </xf>
    <xf numFmtId="0" fontId="13" fillId="0" borderId="58" xfId="0" applyFont="1" applyBorder="1" applyAlignment="1">
      <alignment vertical="center"/>
    </xf>
    <xf numFmtId="176" fontId="13" fillId="0" borderId="45" xfId="48" applyNumberFormat="1" applyFont="1" applyBorder="1" applyAlignment="1">
      <alignment vertical="center"/>
    </xf>
    <xf numFmtId="0" fontId="13" fillId="0" borderId="59" xfId="0" applyFont="1" applyBorder="1" applyAlignment="1">
      <alignment vertical="center"/>
    </xf>
    <xf numFmtId="176" fontId="13" fillId="0" borderId="60" xfId="48" applyNumberFormat="1" applyFont="1" applyBorder="1" applyAlignment="1">
      <alignment vertical="center"/>
    </xf>
    <xf numFmtId="0" fontId="13" fillId="0" borderId="61" xfId="0" applyFont="1" applyBorder="1" applyAlignment="1">
      <alignment vertical="center"/>
    </xf>
    <xf numFmtId="176" fontId="13" fillId="0" borderId="62" xfId="48" applyNumberFormat="1" applyFont="1" applyFill="1" applyBorder="1" applyAlignment="1">
      <alignment vertical="center"/>
    </xf>
    <xf numFmtId="176" fontId="13" fillId="0" borderId="60" xfId="48" applyNumberFormat="1" applyFont="1" applyFill="1" applyBorder="1" applyAlignment="1">
      <alignment vertical="center"/>
    </xf>
    <xf numFmtId="0" fontId="13" fillId="0" borderId="63" xfId="0" applyFont="1" applyBorder="1" applyAlignment="1">
      <alignment vertical="center"/>
    </xf>
    <xf numFmtId="176" fontId="13" fillId="0" borderId="64" xfId="48" applyNumberFormat="1" applyFont="1" applyFill="1" applyBorder="1" applyAlignment="1">
      <alignment vertical="center"/>
    </xf>
    <xf numFmtId="176" fontId="13" fillId="0" borderId="64" xfId="48" applyNumberFormat="1" applyFont="1" applyFill="1" applyBorder="1" applyAlignment="1">
      <alignment vertical="center"/>
    </xf>
    <xf numFmtId="0" fontId="13" fillId="0" borderId="65" xfId="0" applyFont="1" applyBorder="1" applyAlignment="1">
      <alignment vertical="center"/>
    </xf>
    <xf numFmtId="176" fontId="13" fillId="34" borderId="55" xfId="48" applyNumberFormat="1" applyFont="1" applyFill="1" applyBorder="1" applyAlignment="1">
      <alignment vertical="center"/>
    </xf>
    <xf numFmtId="176" fontId="13" fillId="0" borderId="46" xfId="48" applyNumberFormat="1" applyFont="1" applyBorder="1" applyAlignment="1">
      <alignment vertical="center"/>
    </xf>
    <xf numFmtId="176" fontId="13" fillId="0" borderId="23" xfId="48" applyNumberFormat="1" applyFont="1" applyBorder="1" applyAlignment="1">
      <alignment vertical="center"/>
    </xf>
    <xf numFmtId="176" fontId="13" fillId="0" borderId="66" xfId="48" applyNumberFormat="1" applyFont="1" applyFill="1" applyBorder="1" applyAlignment="1">
      <alignment vertical="center"/>
    </xf>
    <xf numFmtId="176" fontId="13" fillId="0" borderId="23" xfId="48" applyNumberFormat="1" applyFont="1" applyFill="1" applyBorder="1" applyAlignment="1">
      <alignment vertical="center"/>
    </xf>
    <xf numFmtId="176" fontId="13" fillId="0" borderId="67" xfId="48" applyNumberFormat="1" applyFont="1" applyFill="1" applyBorder="1" applyAlignment="1">
      <alignment vertical="center"/>
    </xf>
    <xf numFmtId="176" fontId="13" fillId="0" borderId="68" xfId="48" applyNumberFormat="1" applyFont="1" applyFill="1" applyBorder="1" applyAlignment="1">
      <alignment vertical="center"/>
    </xf>
    <xf numFmtId="176" fontId="13" fillId="0" borderId="21" xfId="48" applyNumberFormat="1" applyFont="1" applyFill="1" applyBorder="1" applyAlignment="1">
      <alignment vertical="center"/>
    </xf>
    <xf numFmtId="176" fontId="13" fillId="0" borderId="69" xfId="48" applyNumberFormat="1" applyFont="1" applyFill="1" applyBorder="1" applyAlignment="1">
      <alignment vertical="center"/>
    </xf>
    <xf numFmtId="176" fontId="13" fillId="34" borderId="70" xfId="48" applyNumberFormat="1" applyFont="1" applyFill="1" applyBorder="1" applyAlignment="1">
      <alignment vertical="center"/>
    </xf>
    <xf numFmtId="176" fontId="13" fillId="0" borderId="71" xfId="48" applyNumberFormat="1" applyFont="1" applyFill="1" applyBorder="1" applyAlignment="1">
      <alignment vertical="center"/>
    </xf>
    <xf numFmtId="176" fontId="13" fillId="0" borderId="72" xfId="48" applyNumberFormat="1" applyFont="1" applyFill="1" applyBorder="1" applyAlignment="1">
      <alignment vertical="center"/>
    </xf>
    <xf numFmtId="176" fontId="13" fillId="0" borderId="72" xfId="48" applyNumberFormat="1" applyFont="1" applyBorder="1" applyAlignment="1">
      <alignment vertical="center"/>
    </xf>
    <xf numFmtId="176" fontId="13" fillId="0" borderId="73" xfId="48" applyNumberFormat="1" applyFont="1" applyBorder="1" applyAlignment="1">
      <alignment vertical="center"/>
    </xf>
    <xf numFmtId="176" fontId="13" fillId="0" borderId="74" xfId="48" applyNumberFormat="1" applyFont="1" applyFill="1" applyBorder="1" applyAlignment="1">
      <alignment vertical="center"/>
    </xf>
    <xf numFmtId="176" fontId="13" fillId="0" borderId="72" xfId="48" applyNumberFormat="1" applyFont="1" applyFill="1" applyBorder="1" applyAlignment="1">
      <alignment vertical="center"/>
    </xf>
    <xf numFmtId="176" fontId="13" fillId="0" borderId="73" xfId="48" applyNumberFormat="1" applyFont="1" applyFill="1" applyBorder="1" applyAlignment="1">
      <alignment vertical="center"/>
    </xf>
    <xf numFmtId="176" fontId="13" fillId="0" borderId="75" xfId="48" applyNumberFormat="1" applyFont="1" applyFill="1" applyBorder="1" applyAlignment="1">
      <alignment vertical="center"/>
    </xf>
    <xf numFmtId="176" fontId="13" fillId="34" borderId="65" xfId="48" applyNumberFormat="1" applyFont="1" applyFill="1" applyBorder="1" applyAlignment="1">
      <alignment vertical="center"/>
    </xf>
    <xf numFmtId="176" fontId="14" fillId="0" borderId="76" xfId="48" applyNumberFormat="1" applyFont="1" applyFill="1" applyBorder="1" applyAlignment="1">
      <alignment vertical="center"/>
    </xf>
    <xf numFmtId="176" fontId="14" fillId="0" borderId="67" xfId="48" applyNumberFormat="1" applyFont="1" applyBorder="1" applyAlignment="1">
      <alignment vertical="center"/>
    </xf>
    <xf numFmtId="176" fontId="14" fillId="0" borderId="67" xfId="48" applyNumberFormat="1" applyFont="1" applyFill="1" applyBorder="1" applyAlignment="1">
      <alignment vertical="center"/>
    </xf>
    <xf numFmtId="176" fontId="14" fillId="0" borderId="75" xfId="48" applyNumberFormat="1" applyFont="1" applyFill="1" applyBorder="1" applyAlignment="1">
      <alignment vertical="center"/>
    </xf>
    <xf numFmtId="176" fontId="14" fillId="34" borderId="65" xfId="48" applyNumberFormat="1" applyFont="1" applyFill="1" applyBorder="1" applyAlignment="1">
      <alignment vertical="center"/>
    </xf>
    <xf numFmtId="0" fontId="4" fillId="0" borderId="77" xfId="0" applyFont="1" applyBorder="1" applyAlignment="1">
      <alignment horizontal="center" vertical="center"/>
    </xf>
    <xf numFmtId="176" fontId="14" fillId="0" borderId="17" xfId="48" applyNumberFormat="1" applyFont="1" applyFill="1" applyBorder="1" applyAlignment="1">
      <alignment vertical="center"/>
    </xf>
    <xf numFmtId="176" fontId="14" fillId="0" borderId="36" xfId="48" applyNumberFormat="1" applyFont="1" applyBorder="1" applyAlignment="1">
      <alignment vertical="center"/>
    </xf>
    <xf numFmtId="0" fontId="14" fillId="0" borderId="49" xfId="0" applyFont="1" applyBorder="1" applyAlignment="1">
      <alignment vertical="center"/>
    </xf>
    <xf numFmtId="176" fontId="14" fillId="0" borderId="46" xfId="48" applyNumberFormat="1" applyFont="1" applyBorder="1" applyAlignment="1">
      <alignment vertical="center"/>
    </xf>
    <xf numFmtId="176" fontId="14" fillId="0" borderId="45" xfId="48" applyNumberFormat="1" applyFont="1" applyBorder="1" applyAlignment="1">
      <alignment vertical="center"/>
    </xf>
    <xf numFmtId="176" fontId="14" fillId="0" borderId="50" xfId="48" applyNumberFormat="1" applyFont="1" applyBorder="1" applyAlignment="1">
      <alignment vertical="center"/>
    </xf>
    <xf numFmtId="0" fontId="13" fillId="0" borderId="78" xfId="0" applyFont="1" applyBorder="1" applyAlignment="1">
      <alignment vertical="center"/>
    </xf>
    <xf numFmtId="176" fontId="13" fillId="0" borderId="79" xfId="48" applyNumberFormat="1" applyFont="1" applyFill="1" applyBorder="1" applyAlignment="1">
      <alignment vertical="center"/>
    </xf>
    <xf numFmtId="176" fontId="14" fillId="0" borderId="80" xfId="48" applyNumberFormat="1" applyFont="1" applyFill="1" applyBorder="1" applyAlignment="1">
      <alignment vertical="center"/>
    </xf>
    <xf numFmtId="176" fontId="14" fillId="0" borderId="66" xfId="48" applyNumberFormat="1" applyFont="1" applyFill="1" applyBorder="1" applyAlignment="1">
      <alignment vertical="center"/>
    </xf>
    <xf numFmtId="176" fontId="14" fillId="0" borderId="62" xfId="48" applyNumberFormat="1" applyFont="1" applyFill="1" applyBorder="1" applyAlignment="1">
      <alignment vertical="center"/>
    </xf>
    <xf numFmtId="176" fontId="14" fillId="0" borderId="81" xfId="48" applyNumberFormat="1" applyFont="1" applyFill="1" applyBorder="1" applyAlignment="1">
      <alignment vertical="center"/>
    </xf>
    <xf numFmtId="0" fontId="3" fillId="0" borderId="68" xfId="0" applyFont="1" applyBorder="1" applyAlignment="1">
      <alignment horizontal="center" vertical="center"/>
    </xf>
    <xf numFmtId="177" fontId="9" fillId="0" borderId="82" xfId="0" applyNumberFormat="1" applyFont="1" applyBorder="1" applyAlignment="1">
      <alignment horizontal="center" vertical="center" textRotation="255"/>
    </xf>
    <xf numFmtId="177" fontId="9" fillId="0" borderId="83" xfId="0" applyNumberFormat="1" applyFont="1" applyBorder="1" applyAlignment="1">
      <alignment horizontal="center" vertical="center" textRotation="255"/>
    </xf>
    <xf numFmtId="177" fontId="9" fillId="0" borderId="84" xfId="0" applyNumberFormat="1" applyFont="1" applyBorder="1" applyAlignment="1">
      <alignment horizontal="center" vertical="center" textRotation="255"/>
    </xf>
    <xf numFmtId="0" fontId="0" fillId="0" borderId="67" xfId="0" applyBorder="1" applyAlignment="1">
      <alignment horizontal="right" vertical="center"/>
    </xf>
    <xf numFmtId="0" fontId="0" fillId="0" borderId="40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177" fontId="9" fillId="0" borderId="42" xfId="0" applyNumberFormat="1" applyFont="1" applyBorder="1" applyAlignment="1">
      <alignment horizontal="center" vertical="center"/>
    </xf>
    <xf numFmtId="177" fontId="9" fillId="0" borderId="41" xfId="0" applyNumberFormat="1" applyFont="1" applyBorder="1" applyAlignment="1">
      <alignment horizontal="center" vertical="center"/>
    </xf>
    <xf numFmtId="177" fontId="9" fillId="34" borderId="42" xfId="0" applyNumberFormat="1" applyFont="1" applyFill="1" applyBorder="1" applyAlignment="1">
      <alignment horizontal="center" vertical="center"/>
    </xf>
    <xf numFmtId="177" fontId="9" fillId="34" borderId="41" xfId="0" applyNumberFormat="1" applyFont="1" applyFill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89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1228725</xdr:colOff>
      <xdr:row>1</xdr:row>
      <xdr:rowOff>361950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12287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609600</xdr:colOff>
      <xdr:row>1</xdr:row>
      <xdr:rowOff>19050</xdr:rowOff>
    </xdr:from>
    <xdr:to>
      <xdr:col>0</xdr:col>
      <xdr:colOff>1190625</xdr:colOff>
      <xdr:row>1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609600" y="333375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口</a:t>
          </a:r>
          <a:r>
            <a:rPr lang="en-US" cap="none" sz="1100" b="0" i="0" u="none" baseline="0">
              <a:solidFill>
                <a:srgbClr val="000000"/>
              </a:solidFill>
            </a:rPr>
            <a:t>数</a:t>
          </a:r>
        </a:p>
      </xdr:txBody>
    </xdr:sp>
    <xdr:clientData/>
  </xdr:twoCellAnchor>
  <xdr:twoCellAnchor>
    <xdr:from>
      <xdr:col>0</xdr:col>
      <xdr:colOff>0</xdr:colOff>
      <xdr:row>1</xdr:row>
      <xdr:rowOff>123825</xdr:rowOff>
    </xdr:from>
    <xdr:to>
      <xdr:col>0</xdr:col>
      <xdr:colOff>676275</xdr:colOff>
      <xdr:row>1</xdr:row>
      <xdr:rowOff>342900</xdr:rowOff>
    </xdr:to>
    <xdr:sp>
      <xdr:nvSpPr>
        <xdr:cNvPr id="3" name="Rectangle 4"/>
        <xdr:cNvSpPr>
          <a:spLocks/>
        </xdr:cNvSpPr>
      </xdr:nvSpPr>
      <xdr:spPr>
        <a:xfrm>
          <a:off x="0" y="438150"/>
          <a:ext cx="676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加入期間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1228725</xdr:colOff>
      <xdr:row>1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200025"/>
          <a:ext cx="12287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828675</xdr:colOff>
      <xdr:row>0</xdr:row>
      <xdr:rowOff>152400</xdr:rowOff>
    </xdr:from>
    <xdr:to>
      <xdr:col>1</xdr:col>
      <xdr:colOff>38100</xdr:colOff>
      <xdr:row>2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828675" y="152400"/>
          <a:ext cx="581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口</a:t>
          </a:r>
          <a:r>
            <a:rPr lang="en-US" cap="none" sz="1100" b="0" i="0" u="none" baseline="0">
              <a:solidFill>
                <a:srgbClr val="000000"/>
              </a:solidFill>
            </a:rPr>
            <a:t>数</a:t>
          </a:r>
        </a:p>
      </xdr:txBody>
    </xdr:sp>
    <xdr:clientData/>
  </xdr:twoCellAnchor>
  <xdr:twoCellAnchor>
    <xdr:from>
      <xdr:col>0</xdr:col>
      <xdr:colOff>0</xdr:colOff>
      <xdr:row>0</xdr:row>
      <xdr:rowOff>152400</xdr:rowOff>
    </xdr:from>
    <xdr:to>
      <xdr:col>0</xdr:col>
      <xdr:colOff>676275</xdr:colOff>
      <xdr:row>2</xdr:row>
      <xdr:rowOff>0</xdr:rowOff>
    </xdr:to>
    <xdr:sp>
      <xdr:nvSpPr>
        <xdr:cNvPr id="3" name="Rectangle 4"/>
        <xdr:cNvSpPr>
          <a:spLocks/>
        </xdr:cNvSpPr>
      </xdr:nvSpPr>
      <xdr:spPr>
        <a:xfrm>
          <a:off x="0" y="1524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加入期間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875" style="36" customWidth="1"/>
    <col min="2" max="2" width="16.875" style="36" customWidth="1"/>
    <col min="3" max="3" width="4.75390625" style="36" customWidth="1"/>
    <col min="4" max="14" width="7.875" style="0" customWidth="1"/>
    <col min="15" max="17" width="8.375" style="0" customWidth="1"/>
  </cols>
  <sheetData>
    <row r="1" spans="7:14" ht="19.5" customHeight="1">
      <c r="G1" s="48" t="s">
        <v>80</v>
      </c>
      <c r="N1" t="s">
        <v>81</v>
      </c>
    </row>
    <row r="2" spans="1:17" ht="19.5" customHeight="1">
      <c r="A2" s="37" t="s">
        <v>79</v>
      </c>
      <c r="O2" s="145" t="s">
        <v>128</v>
      </c>
      <c r="P2" s="145"/>
      <c r="Q2" s="145"/>
    </row>
    <row r="3" spans="1:17" s="40" customFormat="1" ht="21.75" customHeight="1">
      <c r="A3" s="146" t="s">
        <v>78</v>
      </c>
      <c r="B3" s="146"/>
      <c r="C3" s="147" t="s">
        <v>77</v>
      </c>
      <c r="D3" s="47"/>
      <c r="E3" s="47"/>
      <c r="F3" s="47"/>
      <c r="G3" s="149" t="s">
        <v>76</v>
      </c>
      <c r="H3" s="149"/>
      <c r="I3" s="149"/>
      <c r="J3" s="149"/>
      <c r="K3" s="149"/>
      <c r="L3" s="149"/>
      <c r="M3" s="47"/>
      <c r="N3" s="46"/>
      <c r="O3" s="146" t="s">
        <v>75</v>
      </c>
      <c r="P3" s="154" t="s">
        <v>74</v>
      </c>
      <c r="Q3" s="155"/>
    </row>
    <row r="4" spans="1:17" s="40" customFormat="1" ht="21.75" customHeight="1">
      <c r="A4" s="146"/>
      <c r="B4" s="146"/>
      <c r="C4" s="148"/>
      <c r="D4" s="45" t="s">
        <v>73</v>
      </c>
      <c r="E4" s="45" t="s">
        <v>72</v>
      </c>
      <c r="F4" s="45" t="s">
        <v>71</v>
      </c>
      <c r="G4" s="45" t="s">
        <v>70</v>
      </c>
      <c r="H4" s="45" t="s">
        <v>69</v>
      </c>
      <c r="I4" s="45" t="s">
        <v>68</v>
      </c>
      <c r="J4" s="45" t="s">
        <v>67</v>
      </c>
      <c r="K4" s="45" t="s">
        <v>66</v>
      </c>
      <c r="L4" s="45" t="s">
        <v>65</v>
      </c>
      <c r="M4" s="45" t="s">
        <v>64</v>
      </c>
      <c r="N4" s="45" t="s">
        <v>63</v>
      </c>
      <c r="O4" s="146"/>
      <c r="P4" s="156"/>
      <c r="Q4" s="157"/>
    </row>
    <row r="5" spans="1:17" s="40" customFormat="1" ht="36.75" customHeight="1">
      <c r="A5" s="44" t="s">
        <v>62</v>
      </c>
      <c r="B5" s="43" t="s">
        <v>61</v>
      </c>
      <c r="C5" s="42" t="s">
        <v>60</v>
      </c>
      <c r="D5" s="41">
        <v>6770</v>
      </c>
      <c r="E5" s="41">
        <v>5400</v>
      </c>
      <c r="F5" s="41">
        <v>4330</v>
      </c>
      <c r="G5" s="41">
        <v>3790</v>
      </c>
      <c r="H5" s="41">
        <v>3260</v>
      </c>
      <c r="I5" s="41">
        <v>2970</v>
      </c>
      <c r="J5" s="41">
        <v>4530</v>
      </c>
      <c r="K5" s="41">
        <v>3610</v>
      </c>
      <c r="L5" s="41">
        <v>3150</v>
      </c>
      <c r="M5" s="41">
        <v>2750</v>
      </c>
      <c r="N5" s="41">
        <v>2570</v>
      </c>
      <c r="O5" s="142" t="s">
        <v>59</v>
      </c>
      <c r="P5" s="150">
        <v>2290</v>
      </c>
      <c r="Q5" s="151"/>
    </row>
    <row r="6" spans="1:17" s="40" customFormat="1" ht="36.75" customHeight="1">
      <c r="A6" s="44" t="s">
        <v>58</v>
      </c>
      <c r="B6" s="43" t="s">
        <v>57</v>
      </c>
      <c r="C6" s="42" t="s">
        <v>56</v>
      </c>
      <c r="D6" s="41">
        <v>6210</v>
      </c>
      <c r="E6" s="41">
        <v>4950</v>
      </c>
      <c r="F6" s="41">
        <v>3970</v>
      </c>
      <c r="G6" s="41">
        <v>3470</v>
      </c>
      <c r="H6" s="41">
        <v>2990</v>
      </c>
      <c r="I6" s="41">
        <v>2720</v>
      </c>
      <c r="J6" s="41">
        <v>4150</v>
      </c>
      <c r="K6" s="41">
        <v>3310</v>
      </c>
      <c r="L6" s="41">
        <v>2890</v>
      </c>
      <c r="M6" s="41">
        <v>2520</v>
      </c>
      <c r="N6" s="41">
        <v>2360</v>
      </c>
      <c r="O6" s="143"/>
      <c r="P6" s="150">
        <v>2100</v>
      </c>
      <c r="Q6" s="151"/>
    </row>
    <row r="7" spans="1:17" s="40" customFormat="1" ht="36.75" customHeight="1">
      <c r="A7" s="44" t="s">
        <v>55</v>
      </c>
      <c r="B7" s="43" t="s">
        <v>54</v>
      </c>
      <c r="C7" s="42" t="s">
        <v>53</v>
      </c>
      <c r="D7" s="41">
        <v>5640</v>
      </c>
      <c r="E7" s="41">
        <v>4500</v>
      </c>
      <c r="F7" s="41">
        <v>3610</v>
      </c>
      <c r="G7" s="41">
        <v>3160</v>
      </c>
      <c r="H7" s="41">
        <v>2720</v>
      </c>
      <c r="I7" s="41">
        <v>2480</v>
      </c>
      <c r="J7" s="41">
        <v>3780</v>
      </c>
      <c r="K7" s="41">
        <v>3010</v>
      </c>
      <c r="L7" s="41">
        <v>2630</v>
      </c>
      <c r="M7" s="41">
        <v>2290</v>
      </c>
      <c r="N7" s="41">
        <v>2140</v>
      </c>
      <c r="O7" s="143"/>
      <c r="P7" s="150">
        <v>1910</v>
      </c>
      <c r="Q7" s="151"/>
    </row>
    <row r="8" spans="1:17" s="40" customFormat="1" ht="36.75" customHeight="1">
      <c r="A8" s="44" t="s">
        <v>52</v>
      </c>
      <c r="B8" s="43" t="s">
        <v>51</v>
      </c>
      <c r="C8" s="42" t="s">
        <v>50</v>
      </c>
      <c r="D8" s="41">
        <v>5080</v>
      </c>
      <c r="E8" s="41">
        <v>4050</v>
      </c>
      <c r="F8" s="41">
        <v>3250</v>
      </c>
      <c r="G8" s="41">
        <v>2840</v>
      </c>
      <c r="H8" s="41">
        <v>2450</v>
      </c>
      <c r="I8" s="41">
        <v>2230</v>
      </c>
      <c r="J8" s="41">
        <v>3400</v>
      </c>
      <c r="K8" s="41">
        <v>2710</v>
      </c>
      <c r="L8" s="41">
        <v>2360</v>
      </c>
      <c r="M8" s="41">
        <v>2060</v>
      </c>
      <c r="N8" s="41">
        <v>1930</v>
      </c>
      <c r="O8" s="143"/>
      <c r="P8" s="150">
        <v>1720</v>
      </c>
      <c r="Q8" s="151"/>
    </row>
    <row r="9" spans="1:17" s="40" customFormat="1" ht="36.75" customHeight="1">
      <c r="A9" s="44" t="s">
        <v>49</v>
      </c>
      <c r="B9" s="43" t="s">
        <v>48</v>
      </c>
      <c r="C9" s="42" t="s">
        <v>47</v>
      </c>
      <c r="D9" s="41">
        <v>4510</v>
      </c>
      <c r="E9" s="41">
        <v>3600</v>
      </c>
      <c r="F9" s="41">
        <v>2890</v>
      </c>
      <c r="G9" s="41">
        <v>2530</v>
      </c>
      <c r="H9" s="41">
        <v>2170</v>
      </c>
      <c r="I9" s="41">
        <v>1980</v>
      </c>
      <c r="J9" s="41">
        <v>3020</v>
      </c>
      <c r="K9" s="41">
        <v>2410</v>
      </c>
      <c r="L9" s="41">
        <v>2100</v>
      </c>
      <c r="M9" s="41">
        <v>1830</v>
      </c>
      <c r="N9" s="41">
        <v>1710</v>
      </c>
      <c r="O9" s="143"/>
      <c r="P9" s="150">
        <v>1530</v>
      </c>
      <c r="Q9" s="151"/>
    </row>
    <row r="10" spans="1:17" s="40" customFormat="1" ht="36.75" customHeight="1">
      <c r="A10" s="44" t="s">
        <v>46</v>
      </c>
      <c r="B10" s="43" t="s">
        <v>45</v>
      </c>
      <c r="C10" s="42" t="s">
        <v>44</v>
      </c>
      <c r="D10" s="41">
        <v>3950</v>
      </c>
      <c r="E10" s="41">
        <v>3150</v>
      </c>
      <c r="F10" s="41">
        <v>2530</v>
      </c>
      <c r="G10" s="41">
        <v>2210</v>
      </c>
      <c r="H10" s="41">
        <v>1900</v>
      </c>
      <c r="I10" s="41">
        <v>1730</v>
      </c>
      <c r="J10" s="41">
        <v>2640</v>
      </c>
      <c r="K10" s="41">
        <v>2110</v>
      </c>
      <c r="L10" s="41">
        <v>1840</v>
      </c>
      <c r="M10" s="41">
        <v>1600</v>
      </c>
      <c r="N10" s="41">
        <v>1500</v>
      </c>
      <c r="O10" s="143"/>
      <c r="P10" s="150">
        <v>1330</v>
      </c>
      <c r="Q10" s="151"/>
    </row>
    <row r="11" spans="1:17" s="40" customFormat="1" ht="36.75" customHeight="1">
      <c r="A11" s="44" t="s">
        <v>43</v>
      </c>
      <c r="B11" s="43" t="s">
        <v>42</v>
      </c>
      <c r="C11" s="42" t="s">
        <v>41</v>
      </c>
      <c r="D11" s="41">
        <v>3390</v>
      </c>
      <c r="E11" s="41">
        <v>2700</v>
      </c>
      <c r="F11" s="41">
        <v>2170</v>
      </c>
      <c r="G11" s="41">
        <v>1900</v>
      </c>
      <c r="H11" s="41">
        <v>1630</v>
      </c>
      <c r="I11" s="41">
        <v>1490</v>
      </c>
      <c r="J11" s="41">
        <v>2270</v>
      </c>
      <c r="K11" s="41">
        <v>1810</v>
      </c>
      <c r="L11" s="41">
        <v>1580</v>
      </c>
      <c r="M11" s="41">
        <v>1380</v>
      </c>
      <c r="N11" s="41">
        <v>1290</v>
      </c>
      <c r="O11" s="143"/>
      <c r="P11" s="152">
        <v>1150</v>
      </c>
      <c r="Q11" s="153"/>
    </row>
    <row r="12" spans="1:17" s="40" customFormat="1" ht="36.75" customHeight="1">
      <c r="A12" s="44" t="s">
        <v>40</v>
      </c>
      <c r="B12" s="43" t="s">
        <v>39</v>
      </c>
      <c r="C12" s="42" t="s">
        <v>38</v>
      </c>
      <c r="D12" s="41">
        <v>2820</v>
      </c>
      <c r="E12" s="41">
        <v>2250</v>
      </c>
      <c r="F12" s="41">
        <v>1800</v>
      </c>
      <c r="G12" s="41">
        <v>1580</v>
      </c>
      <c r="H12" s="41">
        <v>1360</v>
      </c>
      <c r="I12" s="41">
        <v>1240</v>
      </c>
      <c r="J12" s="41">
        <v>1890</v>
      </c>
      <c r="K12" s="41">
        <v>1500</v>
      </c>
      <c r="L12" s="41">
        <v>1310</v>
      </c>
      <c r="M12" s="41">
        <v>1150</v>
      </c>
      <c r="N12" s="41">
        <v>1070</v>
      </c>
      <c r="O12" s="143"/>
      <c r="P12" s="150">
        <v>960</v>
      </c>
      <c r="Q12" s="151"/>
    </row>
    <row r="13" spans="1:17" s="40" customFormat="1" ht="36.75" customHeight="1">
      <c r="A13" s="44" t="s">
        <v>37</v>
      </c>
      <c r="B13" s="43" t="s">
        <v>36</v>
      </c>
      <c r="C13" s="42" t="s">
        <v>35</v>
      </c>
      <c r="D13" s="41">
        <v>2260</v>
      </c>
      <c r="E13" s="41">
        <v>1800</v>
      </c>
      <c r="F13" s="41">
        <v>1440</v>
      </c>
      <c r="G13" s="41">
        <v>1260</v>
      </c>
      <c r="H13" s="41">
        <v>1090</v>
      </c>
      <c r="I13" s="41">
        <v>990</v>
      </c>
      <c r="J13" s="41">
        <v>1510</v>
      </c>
      <c r="K13" s="41">
        <v>1200</v>
      </c>
      <c r="L13" s="41">
        <v>1050</v>
      </c>
      <c r="M13" s="41">
        <v>920</v>
      </c>
      <c r="N13" s="41">
        <v>860</v>
      </c>
      <c r="O13" s="143"/>
      <c r="P13" s="150">
        <v>760</v>
      </c>
      <c r="Q13" s="151"/>
    </row>
    <row r="14" spans="1:17" s="40" customFormat="1" ht="36.75" customHeight="1">
      <c r="A14" s="44" t="s">
        <v>34</v>
      </c>
      <c r="B14" s="43" t="s">
        <v>33</v>
      </c>
      <c r="C14" s="42" t="s">
        <v>32</v>
      </c>
      <c r="D14" s="41">
        <v>1690</v>
      </c>
      <c r="E14" s="41">
        <v>1350</v>
      </c>
      <c r="F14" s="41">
        <v>1080</v>
      </c>
      <c r="G14" s="41">
        <v>950</v>
      </c>
      <c r="H14" s="41">
        <v>820</v>
      </c>
      <c r="I14" s="41">
        <v>740</v>
      </c>
      <c r="J14" s="41">
        <v>1130</v>
      </c>
      <c r="K14" s="41">
        <v>900</v>
      </c>
      <c r="L14" s="41">
        <v>790</v>
      </c>
      <c r="M14" s="41">
        <v>690</v>
      </c>
      <c r="N14" s="41">
        <v>640</v>
      </c>
      <c r="O14" s="143"/>
      <c r="P14" s="150">
        <v>570</v>
      </c>
      <c r="Q14" s="151"/>
    </row>
    <row r="15" spans="1:17" s="40" customFormat="1" ht="36.75" customHeight="1">
      <c r="A15" s="44" t="s">
        <v>31</v>
      </c>
      <c r="B15" s="43" t="s">
        <v>30</v>
      </c>
      <c r="C15" s="42" t="s">
        <v>29</v>
      </c>
      <c r="D15" s="41">
        <v>1130</v>
      </c>
      <c r="E15" s="41">
        <v>900</v>
      </c>
      <c r="F15" s="41">
        <v>720</v>
      </c>
      <c r="G15" s="41">
        <v>630</v>
      </c>
      <c r="H15" s="41">
        <v>540</v>
      </c>
      <c r="I15" s="41">
        <v>500</v>
      </c>
      <c r="J15" s="41">
        <v>760</v>
      </c>
      <c r="K15" s="41">
        <v>600</v>
      </c>
      <c r="L15" s="41">
        <v>530</v>
      </c>
      <c r="M15" s="41">
        <v>460</v>
      </c>
      <c r="N15" s="41">
        <v>430</v>
      </c>
      <c r="O15" s="143"/>
      <c r="P15" s="152">
        <v>390</v>
      </c>
      <c r="Q15" s="153"/>
    </row>
    <row r="16" spans="1:17" s="40" customFormat="1" ht="36.75" customHeight="1">
      <c r="A16" s="44" t="s">
        <v>28</v>
      </c>
      <c r="B16" s="43" t="s">
        <v>27</v>
      </c>
      <c r="C16" s="42" t="s">
        <v>26</v>
      </c>
      <c r="D16" s="41">
        <v>560</v>
      </c>
      <c r="E16" s="41">
        <v>450</v>
      </c>
      <c r="F16" s="41">
        <v>360</v>
      </c>
      <c r="G16" s="41">
        <v>320</v>
      </c>
      <c r="H16" s="41">
        <v>270</v>
      </c>
      <c r="I16" s="41">
        <v>250</v>
      </c>
      <c r="J16" s="41">
        <v>380</v>
      </c>
      <c r="K16" s="41">
        <v>300</v>
      </c>
      <c r="L16" s="41">
        <v>260</v>
      </c>
      <c r="M16" s="41">
        <v>230</v>
      </c>
      <c r="N16" s="41">
        <v>210</v>
      </c>
      <c r="O16" s="144"/>
      <c r="P16" s="150">
        <v>190</v>
      </c>
      <c r="Q16" s="151"/>
    </row>
    <row r="17" spans="1:3" s="38" customFormat="1" ht="21.75" customHeight="1">
      <c r="A17" s="39"/>
      <c r="B17" s="37" t="s">
        <v>25</v>
      </c>
      <c r="C17" s="39"/>
    </row>
    <row r="18" spans="2:16" ht="19.5" customHeight="1">
      <c r="B18" s="37" t="s">
        <v>24</v>
      </c>
      <c r="P18" s="49"/>
    </row>
  </sheetData>
  <sheetProtection password="8278" sheet="1"/>
  <mergeCells count="19">
    <mergeCell ref="P15:Q15"/>
    <mergeCell ref="P16:Q16"/>
    <mergeCell ref="P3:Q4"/>
    <mergeCell ref="P7:Q7"/>
    <mergeCell ref="P8:Q8"/>
    <mergeCell ref="P9:Q9"/>
    <mergeCell ref="P10:Q10"/>
    <mergeCell ref="P11:Q11"/>
    <mergeCell ref="P12:Q12"/>
    <mergeCell ref="O5:O16"/>
    <mergeCell ref="O2:Q2"/>
    <mergeCell ref="A3:B4"/>
    <mergeCell ref="O3:O4"/>
    <mergeCell ref="C3:C4"/>
    <mergeCell ref="G3:L3"/>
    <mergeCell ref="P5:Q5"/>
    <mergeCell ref="P6:Q6"/>
    <mergeCell ref="P13:Q13"/>
    <mergeCell ref="P14:Q14"/>
  </mergeCells>
  <printOptions/>
  <pageMargins left="0.3937007874015748" right="0" top="0.7874015748031497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5" sqref="A1:M35"/>
    </sheetView>
  </sheetViews>
  <sheetFormatPr defaultColWidth="9.00390625" defaultRowHeight="13.5"/>
  <cols>
    <col min="1" max="1" width="18.625" style="0" customWidth="1"/>
    <col min="2" max="2" width="14.50390625" style="0" bestFit="1" customWidth="1"/>
    <col min="3" max="12" width="12.125" style="0" customWidth="1"/>
  </cols>
  <sheetData>
    <row r="1" spans="1:12" s="1" customFormat="1" ht="24.75" customHeight="1" thickBot="1">
      <c r="A1" s="163" t="s">
        <v>127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s="2" customFormat="1" ht="28.5" customHeight="1" thickBot="1">
      <c r="A2" s="3"/>
      <c r="B2" s="3"/>
      <c r="C2" s="4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6" t="s">
        <v>9</v>
      </c>
    </row>
    <row r="3" spans="1:13" s="2" customFormat="1" ht="18" customHeight="1">
      <c r="A3" s="165" t="s">
        <v>10</v>
      </c>
      <c r="B3" s="7" t="s">
        <v>21</v>
      </c>
      <c r="C3" s="8">
        <v>2110</v>
      </c>
      <c r="D3" s="9">
        <f>C3*2</f>
        <v>4220</v>
      </c>
      <c r="E3" s="10">
        <f>C3*3</f>
        <v>6330</v>
      </c>
      <c r="F3" s="10">
        <f>C3*4</f>
        <v>8440</v>
      </c>
      <c r="G3" s="10">
        <f>C3*5</f>
        <v>10550</v>
      </c>
      <c r="H3" s="10">
        <f>C3*6</f>
        <v>12660</v>
      </c>
      <c r="I3" s="10">
        <f>C3*7</f>
        <v>14770</v>
      </c>
      <c r="J3" s="10">
        <f>C3*8</f>
        <v>16880</v>
      </c>
      <c r="K3" s="10">
        <f>C3*9</f>
        <v>18990</v>
      </c>
      <c r="L3" s="11">
        <f>C3*10</f>
        <v>21100</v>
      </c>
      <c r="M3" s="2">
        <v>880</v>
      </c>
    </row>
    <row r="4" spans="1:12" s="2" customFormat="1" ht="18" customHeight="1">
      <c r="A4" s="159"/>
      <c r="B4" s="15" t="s">
        <v>22</v>
      </c>
      <c r="C4" s="20">
        <f>SUM(C3,M3)</f>
        <v>2990</v>
      </c>
      <c r="D4" s="27">
        <f>SUM(D3,M3)</f>
        <v>5100</v>
      </c>
      <c r="E4" s="23">
        <f>SUM(E3,M3)</f>
        <v>7210</v>
      </c>
      <c r="F4" s="23">
        <f>SUM(F3,M3)</f>
        <v>9320</v>
      </c>
      <c r="G4" s="23">
        <f>SUM(G3,M3)</f>
        <v>11430</v>
      </c>
      <c r="H4" s="23">
        <f>SUM(H3,M3)</f>
        <v>13540</v>
      </c>
      <c r="I4" s="23">
        <f>SUM(I3,M3)</f>
        <v>15650</v>
      </c>
      <c r="J4" s="23">
        <f>SUM(J3,M3)</f>
        <v>17760</v>
      </c>
      <c r="K4" s="23">
        <f>SUM(K3,M3)</f>
        <v>19870</v>
      </c>
      <c r="L4" s="25">
        <f>SUM(L3,M3)</f>
        <v>21980</v>
      </c>
    </row>
    <row r="5" spans="1:14" s="2" customFormat="1" ht="18" customHeight="1" thickBot="1">
      <c r="A5" s="160"/>
      <c r="B5" s="35" t="s">
        <v>117</v>
      </c>
      <c r="C5" s="21"/>
      <c r="D5" s="28"/>
      <c r="E5" s="24"/>
      <c r="F5" s="24"/>
      <c r="G5" s="24"/>
      <c r="H5" s="24"/>
      <c r="I5" s="24"/>
      <c r="J5" s="24"/>
      <c r="K5" s="24"/>
      <c r="L5" s="26"/>
      <c r="M5" s="141"/>
      <c r="N5" s="89"/>
    </row>
    <row r="6" spans="1:13" s="2" customFormat="1" ht="18" customHeight="1">
      <c r="A6" s="158" t="s">
        <v>11</v>
      </c>
      <c r="B6" s="7" t="s">
        <v>21</v>
      </c>
      <c r="C6" s="12">
        <v>1920</v>
      </c>
      <c r="D6" s="22">
        <f>C6*2</f>
        <v>3840</v>
      </c>
      <c r="E6" s="19">
        <f>C6*3</f>
        <v>5760</v>
      </c>
      <c r="F6" s="13">
        <f>C6*4</f>
        <v>7680</v>
      </c>
      <c r="G6" s="13">
        <f>C6*5</f>
        <v>9600</v>
      </c>
      <c r="H6" s="13">
        <f>C6*6</f>
        <v>11520</v>
      </c>
      <c r="I6" s="13">
        <f>C6*7</f>
        <v>13440</v>
      </c>
      <c r="J6" s="13">
        <f>C6*8</f>
        <v>15360</v>
      </c>
      <c r="K6" s="13">
        <f>C6*9</f>
        <v>17280</v>
      </c>
      <c r="L6" s="14">
        <f>C6*10</f>
        <v>19200</v>
      </c>
      <c r="M6" s="2">
        <v>800</v>
      </c>
    </row>
    <row r="7" spans="1:12" s="2" customFormat="1" ht="18" customHeight="1">
      <c r="A7" s="159"/>
      <c r="B7" s="15" t="s">
        <v>22</v>
      </c>
      <c r="C7" s="16">
        <f>SUM(C6,M6)</f>
        <v>2720</v>
      </c>
      <c r="D7" s="17">
        <f>SUM(D6,M6)</f>
        <v>4640</v>
      </c>
      <c r="E7" s="17">
        <f>SUM(E6,M6)</f>
        <v>6560</v>
      </c>
      <c r="F7" s="17">
        <f>SUM(F6,M6)</f>
        <v>8480</v>
      </c>
      <c r="G7" s="17">
        <f>SUM(G6,M6)</f>
        <v>10400</v>
      </c>
      <c r="H7" s="17">
        <f>SUM(H6,M6)</f>
        <v>12320</v>
      </c>
      <c r="I7" s="17">
        <f>SUM(I6,M6)</f>
        <v>14240</v>
      </c>
      <c r="J7" s="17">
        <f>SUM(J6,M6)</f>
        <v>16160</v>
      </c>
      <c r="K7" s="17">
        <f>SUM(K6,M6)</f>
        <v>18080</v>
      </c>
      <c r="L7" s="18">
        <f>SUM(L6,M6)</f>
        <v>20000</v>
      </c>
    </row>
    <row r="8" spans="1:12" s="2" customFormat="1" ht="18" customHeight="1" thickBot="1">
      <c r="A8" s="160"/>
      <c r="B8" s="35" t="s">
        <v>116</v>
      </c>
      <c r="C8" s="29"/>
      <c r="D8" s="30"/>
      <c r="E8" s="30"/>
      <c r="F8" s="30"/>
      <c r="G8" s="30"/>
      <c r="H8" s="30"/>
      <c r="I8" s="30"/>
      <c r="J8" s="30"/>
      <c r="K8" s="30"/>
      <c r="L8" s="31"/>
    </row>
    <row r="9" spans="1:13" s="2" customFormat="1" ht="18" customHeight="1">
      <c r="A9" s="158" t="s">
        <v>12</v>
      </c>
      <c r="B9" s="7" t="s">
        <v>21</v>
      </c>
      <c r="C9" s="12">
        <v>1730</v>
      </c>
      <c r="D9" s="13">
        <f>C9*2</f>
        <v>3460</v>
      </c>
      <c r="E9" s="13">
        <f>C9*3</f>
        <v>5190</v>
      </c>
      <c r="F9" s="13">
        <f>C9*4</f>
        <v>6920</v>
      </c>
      <c r="G9" s="13">
        <f>C9*5</f>
        <v>8650</v>
      </c>
      <c r="H9" s="13">
        <f>C9*6</f>
        <v>10380</v>
      </c>
      <c r="I9" s="13">
        <f>C9*7</f>
        <v>12110</v>
      </c>
      <c r="J9" s="13">
        <f>C9*8</f>
        <v>13840</v>
      </c>
      <c r="K9" s="13">
        <f>C9*9</f>
        <v>15570</v>
      </c>
      <c r="L9" s="32">
        <f>C9*10</f>
        <v>17300</v>
      </c>
      <c r="M9" s="2">
        <v>720</v>
      </c>
    </row>
    <row r="10" spans="1:12" s="2" customFormat="1" ht="18" customHeight="1">
      <c r="A10" s="159"/>
      <c r="B10" s="15" t="s">
        <v>22</v>
      </c>
      <c r="C10" s="50">
        <f>SUM(C9,M9)</f>
        <v>2450</v>
      </c>
      <c r="D10" s="51">
        <f>SUM(D9,M9)</f>
        <v>4180</v>
      </c>
      <c r="E10" s="51">
        <f>SUM(E9,M9)</f>
        <v>5910</v>
      </c>
      <c r="F10" s="51">
        <f>SUM(F9,M9)</f>
        <v>7640</v>
      </c>
      <c r="G10" s="51">
        <f>SUM(G9,M9)</f>
        <v>9370</v>
      </c>
      <c r="H10" s="51">
        <f>SUM(H9,M9)</f>
        <v>11100</v>
      </c>
      <c r="I10" s="51">
        <f>SUM(I9,M9)</f>
        <v>12830</v>
      </c>
      <c r="J10" s="51">
        <f>SUM(J9,M9)</f>
        <v>14560</v>
      </c>
      <c r="K10" s="51">
        <f>SUM(K9,M9)</f>
        <v>16290</v>
      </c>
      <c r="L10" s="52">
        <f>SUM(L9,M9)</f>
        <v>18020</v>
      </c>
    </row>
    <row r="11" spans="1:12" s="2" customFormat="1" ht="18" customHeight="1" thickBot="1">
      <c r="A11" s="160"/>
      <c r="B11" s="35" t="s">
        <v>118</v>
      </c>
      <c r="C11" s="29"/>
      <c r="D11" s="30"/>
      <c r="E11" s="30"/>
      <c r="F11" s="30"/>
      <c r="G11" s="30"/>
      <c r="H11" s="30"/>
      <c r="I11" s="30"/>
      <c r="J11" s="30"/>
      <c r="K11" s="30"/>
      <c r="L11" s="31"/>
    </row>
    <row r="12" spans="1:13" s="2" customFormat="1" ht="18" customHeight="1">
      <c r="A12" s="158" t="s">
        <v>13</v>
      </c>
      <c r="B12" s="7" t="s">
        <v>21</v>
      </c>
      <c r="C12" s="12">
        <v>1530</v>
      </c>
      <c r="D12" s="13">
        <f>C12*2</f>
        <v>3060</v>
      </c>
      <c r="E12" s="13">
        <f>C12*3</f>
        <v>4590</v>
      </c>
      <c r="F12" s="13">
        <f>C12*4</f>
        <v>6120</v>
      </c>
      <c r="G12" s="13">
        <f>C12*5</f>
        <v>7650</v>
      </c>
      <c r="H12" s="13">
        <f>C12*6</f>
        <v>9180</v>
      </c>
      <c r="I12" s="13">
        <f>C12*7</f>
        <v>10710</v>
      </c>
      <c r="J12" s="13">
        <f>C12*8</f>
        <v>12240</v>
      </c>
      <c r="K12" s="13">
        <f>C12*9</f>
        <v>13770</v>
      </c>
      <c r="L12" s="32">
        <f>C12*10</f>
        <v>15300</v>
      </c>
      <c r="M12" s="2">
        <v>640</v>
      </c>
    </row>
    <row r="13" spans="1:12" s="2" customFormat="1" ht="18" customHeight="1">
      <c r="A13" s="159"/>
      <c r="B13" s="15" t="s">
        <v>22</v>
      </c>
      <c r="C13" s="16">
        <f>SUM(C12,M12)</f>
        <v>2170</v>
      </c>
      <c r="D13" s="17">
        <f>SUM(D12,M12)</f>
        <v>3700</v>
      </c>
      <c r="E13" s="17">
        <f>SUM(E12,M12)</f>
        <v>5230</v>
      </c>
      <c r="F13" s="17">
        <f>SUM(F12,M12)</f>
        <v>6760</v>
      </c>
      <c r="G13" s="17">
        <f>SUM(G12,M12)</f>
        <v>8290</v>
      </c>
      <c r="H13" s="17">
        <f>SUM(H12,M12)</f>
        <v>9820</v>
      </c>
      <c r="I13" s="17">
        <f>SUM(I12,M12)</f>
        <v>11350</v>
      </c>
      <c r="J13" s="17">
        <f>SUM(J12,M12)</f>
        <v>12880</v>
      </c>
      <c r="K13" s="17">
        <f>SUM(K12,M12)</f>
        <v>14410</v>
      </c>
      <c r="L13" s="18">
        <f>SUM(L12,M12)</f>
        <v>15940</v>
      </c>
    </row>
    <row r="14" spans="1:12" s="2" customFormat="1" ht="18" customHeight="1" thickBot="1">
      <c r="A14" s="160"/>
      <c r="B14" s="35" t="s">
        <v>125</v>
      </c>
      <c r="C14" s="29"/>
      <c r="D14" s="30"/>
      <c r="E14" s="30"/>
      <c r="F14" s="30"/>
      <c r="G14" s="30"/>
      <c r="H14" s="30"/>
      <c r="I14" s="30"/>
      <c r="J14" s="30"/>
      <c r="K14" s="30"/>
      <c r="L14" s="31"/>
    </row>
    <row r="15" spans="1:13" s="2" customFormat="1" ht="18" customHeight="1">
      <c r="A15" s="158" t="s">
        <v>14</v>
      </c>
      <c r="B15" s="7" t="s">
        <v>21</v>
      </c>
      <c r="C15" s="12">
        <v>1340</v>
      </c>
      <c r="D15" s="13">
        <f>C15*2</f>
        <v>2680</v>
      </c>
      <c r="E15" s="13">
        <f>C15*3</f>
        <v>4020</v>
      </c>
      <c r="F15" s="13">
        <f>C15*4</f>
        <v>5360</v>
      </c>
      <c r="G15" s="13">
        <f>C15*5</f>
        <v>6700</v>
      </c>
      <c r="H15" s="13">
        <f>C15*6</f>
        <v>8040</v>
      </c>
      <c r="I15" s="13">
        <f>C15*7</f>
        <v>9380</v>
      </c>
      <c r="J15" s="13">
        <f>C15*8</f>
        <v>10720</v>
      </c>
      <c r="K15" s="13">
        <f>C15*9</f>
        <v>12060</v>
      </c>
      <c r="L15" s="32">
        <f>C15*10</f>
        <v>13400</v>
      </c>
      <c r="M15" s="2">
        <v>560</v>
      </c>
    </row>
    <row r="16" spans="1:12" s="2" customFormat="1" ht="18" customHeight="1">
      <c r="A16" s="159"/>
      <c r="B16" s="15" t="s">
        <v>22</v>
      </c>
      <c r="C16" s="16">
        <f>SUM(C15,M15)</f>
        <v>1900</v>
      </c>
      <c r="D16" s="17">
        <f>SUM(D15,M15)</f>
        <v>3240</v>
      </c>
      <c r="E16" s="17">
        <f>SUM(E15,M15)</f>
        <v>4580</v>
      </c>
      <c r="F16" s="17">
        <f>SUM(F15,M15)</f>
        <v>5920</v>
      </c>
      <c r="G16" s="17">
        <f>SUM(G15,M15)</f>
        <v>7260</v>
      </c>
      <c r="H16" s="17">
        <f>SUM(H15,M15)</f>
        <v>8600</v>
      </c>
      <c r="I16" s="17">
        <f>SUM(I15,M15)</f>
        <v>9940</v>
      </c>
      <c r="J16" s="17">
        <f>SUM(J15,M15)</f>
        <v>11280</v>
      </c>
      <c r="K16" s="17">
        <f>SUM(K15,M15)</f>
        <v>12620</v>
      </c>
      <c r="L16" s="18">
        <f>SUM(L15,M15)</f>
        <v>13960</v>
      </c>
    </row>
    <row r="17" spans="1:12" s="2" customFormat="1" ht="18" customHeight="1" thickBot="1">
      <c r="A17" s="160"/>
      <c r="B17" s="35" t="s">
        <v>119</v>
      </c>
      <c r="C17" s="29"/>
      <c r="D17" s="30"/>
      <c r="E17" s="30"/>
      <c r="F17" s="30"/>
      <c r="G17" s="30"/>
      <c r="H17" s="30"/>
      <c r="I17" s="30"/>
      <c r="J17" s="30"/>
      <c r="K17" s="30"/>
      <c r="L17" s="31"/>
    </row>
    <row r="18" spans="1:13" s="2" customFormat="1" ht="18" customHeight="1">
      <c r="A18" s="158" t="s">
        <v>15</v>
      </c>
      <c r="B18" s="7" t="s">
        <v>21</v>
      </c>
      <c r="C18" s="12">
        <v>1160</v>
      </c>
      <c r="D18" s="13">
        <f>C18*2</f>
        <v>2320</v>
      </c>
      <c r="E18" s="13">
        <f>C18*3</f>
        <v>3480</v>
      </c>
      <c r="F18" s="13">
        <f>C18*4</f>
        <v>4640</v>
      </c>
      <c r="G18" s="13">
        <f>C18*5</f>
        <v>5800</v>
      </c>
      <c r="H18" s="13">
        <f>C18*6</f>
        <v>6960</v>
      </c>
      <c r="I18" s="13">
        <f>C18*7</f>
        <v>8120</v>
      </c>
      <c r="J18" s="13">
        <f>C18*8</f>
        <v>9280</v>
      </c>
      <c r="K18" s="13">
        <f>C18*9</f>
        <v>10440</v>
      </c>
      <c r="L18" s="32">
        <f>C18*10</f>
        <v>11600</v>
      </c>
      <c r="M18" s="2">
        <v>480</v>
      </c>
    </row>
    <row r="19" spans="1:12" s="2" customFormat="1" ht="18" customHeight="1">
      <c r="A19" s="159"/>
      <c r="B19" s="15" t="s">
        <v>22</v>
      </c>
      <c r="C19" s="16">
        <f>SUM(C18,M18)</f>
        <v>1640</v>
      </c>
      <c r="D19" s="17">
        <f>SUM(D18,M18)</f>
        <v>2800</v>
      </c>
      <c r="E19" s="17">
        <f>SUM(E18,M18)</f>
        <v>3960</v>
      </c>
      <c r="F19" s="17">
        <f>SUM(F18,M18)</f>
        <v>5120</v>
      </c>
      <c r="G19" s="17">
        <f>SUM(G18,M18)</f>
        <v>6280</v>
      </c>
      <c r="H19" s="17">
        <f>SUM(H18,M18)</f>
        <v>7440</v>
      </c>
      <c r="I19" s="17">
        <f>SUM(I18,M18)</f>
        <v>8600</v>
      </c>
      <c r="J19" s="17">
        <f>SUM(J18,M18)</f>
        <v>9760</v>
      </c>
      <c r="K19" s="17">
        <f>SUM(K18,M18)</f>
        <v>10920</v>
      </c>
      <c r="L19" s="18">
        <f>SUM(L18,M18)</f>
        <v>12080</v>
      </c>
    </row>
    <row r="20" spans="1:12" s="2" customFormat="1" ht="18" customHeight="1" thickBot="1">
      <c r="A20" s="160"/>
      <c r="B20" s="35" t="s">
        <v>120</v>
      </c>
      <c r="C20" s="29"/>
      <c r="D20" s="30"/>
      <c r="E20" s="30"/>
      <c r="F20" s="30"/>
      <c r="G20" s="30"/>
      <c r="H20" s="30"/>
      <c r="I20" s="30"/>
      <c r="J20" s="30"/>
      <c r="K20" s="30"/>
      <c r="L20" s="31"/>
    </row>
    <row r="21" spans="1:13" s="2" customFormat="1" ht="18" customHeight="1">
      <c r="A21" s="158" t="s">
        <v>16</v>
      </c>
      <c r="B21" s="7" t="s">
        <v>21</v>
      </c>
      <c r="C21" s="12">
        <v>960</v>
      </c>
      <c r="D21" s="13">
        <f>C21*2</f>
        <v>1920</v>
      </c>
      <c r="E21" s="13">
        <f>C21*3</f>
        <v>2880</v>
      </c>
      <c r="F21" s="13">
        <f>C21*4</f>
        <v>3840</v>
      </c>
      <c r="G21" s="13">
        <f>C21*5</f>
        <v>4800</v>
      </c>
      <c r="H21" s="13">
        <f>C21*6</f>
        <v>5760</v>
      </c>
      <c r="I21" s="13">
        <f>C21*7</f>
        <v>6720</v>
      </c>
      <c r="J21" s="13">
        <f>C21*8</f>
        <v>7680</v>
      </c>
      <c r="K21" s="13">
        <f>C21*9</f>
        <v>8640</v>
      </c>
      <c r="L21" s="32">
        <f>C21*10</f>
        <v>9600</v>
      </c>
      <c r="M21" s="2">
        <v>400</v>
      </c>
    </row>
    <row r="22" spans="1:12" s="2" customFormat="1" ht="18" customHeight="1">
      <c r="A22" s="159"/>
      <c r="B22" s="15" t="s">
        <v>22</v>
      </c>
      <c r="C22" s="16">
        <f>SUM(C21,M21)</f>
        <v>1360</v>
      </c>
      <c r="D22" s="17">
        <f>SUM(D21,M21)</f>
        <v>2320</v>
      </c>
      <c r="E22" s="17">
        <f>SUM(E21,M21)</f>
        <v>3280</v>
      </c>
      <c r="F22" s="17">
        <f>SUM(F21,M21)</f>
        <v>4240</v>
      </c>
      <c r="G22" s="17">
        <f>SUM(G21,M21)</f>
        <v>5200</v>
      </c>
      <c r="H22" s="17">
        <f>SUM(H21,M21)</f>
        <v>6160</v>
      </c>
      <c r="I22" s="17">
        <f>SUM(I21,M21)</f>
        <v>7120</v>
      </c>
      <c r="J22" s="17">
        <f>SUM(J21,M21)</f>
        <v>8080</v>
      </c>
      <c r="K22" s="17">
        <f>SUM(K21,M21)</f>
        <v>9040</v>
      </c>
      <c r="L22" s="18">
        <f>SUM(L21,M21)</f>
        <v>10000</v>
      </c>
    </row>
    <row r="23" spans="1:12" s="2" customFormat="1" ht="18" customHeight="1" thickBot="1">
      <c r="A23" s="160"/>
      <c r="B23" s="35" t="s">
        <v>23</v>
      </c>
      <c r="C23" s="29"/>
      <c r="D23" s="30"/>
      <c r="E23" s="30"/>
      <c r="F23" s="30"/>
      <c r="G23" s="30"/>
      <c r="H23" s="30"/>
      <c r="I23" s="30"/>
      <c r="J23" s="30"/>
      <c r="K23" s="30"/>
      <c r="L23" s="31"/>
    </row>
    <row r="24" spans="1:13" s="2" customFormat="1" ht="18" customHeight="1">
      <c r="A24" s="158" t="s">
        <v>17</v>
      </c>
      <c r="B24" s="7" t="s">
        <v>21</v>
      </c>
      <c r="C24" s="12">
        <v>770</v>
      </c>
      <c r="D24" s="13">
        <f>C24*2</f>
        <v>1540</v>
      </c>
      <c r="E24" s="13">
        <f>C24*3</f>
        <v>2310</v>
      </c>
      <c r="F24" s="13">
        <f>C24*4</f>
        <v>3080</v>
      </c>
      <c r="G24" s="13">
        <f>C24*5</f>
        <v>3850</v>
      </c>
      <c r="H24" s="13">
        <f>C24*6</f>
        <v>4620</v>
      </c>
      <c r="I24" s="13">
        <f>C24*7</f>
        <v>5390</v>
      </c>
      <c r="J24" s="13">
        <f>C24*8</f>
        <v>6160</v>
      </c>
      <c r="K24" s="13">
        <f>C24*9</f>
        <v>6930</v>
      </c>
      <c r="L24" s="32">
        <f>C24*10</f>
        <v>7700</v>
      </c>
      <c r="M24" s="2">
        <v>320</v>
      </c>
    </row>
    <row r="25" spans="1:12" s="2" customFormat="1" ht="18" customHeight="1">
      <c r="A25" s="159"/>
      <c r="B25" s="15" t="s">
        <v>22</v>
      </c>
      <c r="C25" s="16">
        <f>SUM(C24,M24)</f>
        <v>1090</v>
      </c>
      <c r="D25" s="17">
        <f>SUM(D24,M24)</f>
        <v>1860</v>
      </c>
      <c r="E25" s="17">
        <f>SUM(E24,M24)</f>
        <v>2630</v>
      </c>
      <c r="F25" s="17">
        <f>SUM(F24,M24)</f>
        <v>3400</v>
      </c>
      <c r="G25" s="17">
        <f>SUM(G24,M24)</f>
        <v>4170</v>
      </c>
      <c r="H25" s="17">
        <f>SUM(H24,M24)</f>
        <v>4940</v>
      </c>
      <c r="I25" s="17">
        <f>SUM(I24,M24)</f>
        <v>5710</v>
      </c>
      <c r="J25" s="17">
        <f>SUM(J24,M24)</f>
        <v>6480</v>
      </c>
      <c r="K25" s="17">
        <f>SUM(K24,M24)</f>
        <v>7250</v>
      </c>
      <c r="L25" s="18">
        <f>SUM(L24,M24)</f>
        <v>8020</v>
      </c>
    </row>
    <row r="26" spans="1:12" s="2" customFormat="1" ht="18" customHeight="1" thickBot="1">
      <c r="A26" s="160"/>
      <c r="B26" s="35" t="s">
        <v>121</v>
      </c>
      <c r="C26" s="29"/>
      <c r="D26" s="30"/>
      <c r="E26" s="30"/>
      <c r="F26" s="30"/>
      <c r="G26" s="30"/>
      <c r="H26" s="30"/>
      <c r="I26" s="30"/>
      <c r="J26" s="30"/>
      <c r="K26" s="30"/>
      <c r="L26" s="31"/>
    </row>
    <row r="27" spans="1:13" s="2" customFormat="1" ht="18" customHeight="1">
      <c r="A27" s="158" t="s">
        <v>18</v>
      </c>
      <c r="B27" s="7" t="s">
        <v>21</v>
      </c>
      <c r="C27" s="12">
        <v>580</v>
      </c>
      <c r="D27" s="13">
        <f>C27*2</f>
        <v>1160</v>
      </c>
      <c r="E27" s="13">
        <f>C27*3</f>
        <v>1740</v>
      </c>
      <c r="F27" s="13">
        <f>C27*4</f>
        <v>2320</v>
      </c>
      <c r="G27" s="13">
        <f>C27*5</f>
        <v>2900</v>
      </c>
      <c r="H27" s="13">
        <f>C27*6</f>
        <v>3480</v>
      </c>
      <c r="I27" s="13">
        <f>C27*7</f>
        <v>4060</v>
      </c>
      <c r="J27" s="13">
        <f>C27*8</f>
        <v>4640</v>
      </c>
      <c r="K27" s="13">
        <f>C27*9</f>
        <v>5220</v>
      </c>
      <c r="L27" s="32">
        <f>C27*10</f>
        <v>5800</v>
      </c>
      <c r="M27" s="2">
        <v>240</v>
      </c>
    </row>
    <row r="28" spans="1:12" s="2" customFormat="1" ht="18" customHeight="1">
      <c r="A28" s="159"/>
      <c r="B28" s="15" t="s">
        <v>22</v>
      </c>
      <c r="C28" s="50">
        <f>SUM(C27,M27)</f>
        <v>820</v>
      </c>
      <c r="D28" s="51">
        <f>SUM(D27,M27)</f>
        <v>1400</v>
      </c>
      <c r="E28" s="51">
        <f>SUM(E27,M27)</f>
        <v>1980</v>
      </c>
      <c r="F28" s="51">
        <f>SUM(F27,M27)</f>
        <v>2560</v>
      </c>
      <c r="G28" s="51">
        <f>SUM(G27,M27)</f>
        <v>3140</v>
      </c>
      <c r="H28" s="51">
        <f>SUM(H27,M27)</f>
        <v>3720</v>
      </c>
      <c r="I28" s="51">
        <f>SUM(I27,M27)</f>
        <v>4300</v>
      </c>
      <c r="J28" s="51">
        <f>SUM(J27,M27)</f>
        <v>4880</v>
      </c>
      <c r="K28" s="51">
        <f>SUM(K27,M27)</f>
        <v>5460</v>
      </c>
      <c r="L28" s="52">
        <f>SUM(L27,M27)</f>
        <v>6040</v>
      </c>
    </row>
    <row r="29" spans="1:12" s="2" customFormat="1" ht="18" customHeight="1" thickBot="1">
      <c r="A29" s="160"/>
      <c r="B29" s="35" t="s">
        <v>122</v>
      </c>
      <c r="C29" s="29"/>
      <c r="D29" s="30"/>
      <c r="E29" s="30"/>
      <c r="F29" s="30"/>
      <c r="G29" s="30"/>
      <c r="H29" s="30"/>
      <c r="I29" s="30"/>
      <c r="J29" s="30"/>
      <c r="K29" s="30"/>
      <c r="L29" s="31"/>
    </row>
    <row r="30" spans="1:13" s="2" customFormat="1" ht="18" customHeight="1">
      <c r="A30" s="158" t="s">
        <v>19</v>
      </c>
      <c r="B30" s="7" t="s">
        <v>21</v>
      </c>
      <c r="C30" s="12">
        <v>380</v>
      </c>
      <c r="D30" s="13">
        <f>C30*2</f>
        <v>760</v>
      </c>
      <c r="E30" s="13">
        <f>C30*3</f>
        <v>1140</v>
      </c>
      <c r="F30" s="13">
        <f>C30*4</f>
        <v>1520</v>
      </c>
      <c r="G30" s="13">
        <f>C30*5</f>
        <v>1900</v>
      </c>
      <c r="H30" s="13">
        <f>C30*6</f>
        <v>2280</v>
      </c>
      <c r="I30" s="13">
        <f>C30*7</f>
        <v>2660</v>
      </c>
      <c r="J30" s="13">
        <f>C30*8</f>
        <v>3040</v>
      </c>
      <c r="K30" s="13">
        <f>C30*9</f>
        <v>3420</v>
      </c>
      <c r="L30" s="32">
        <f>C30*10</f>
        <v>3800</v>
      </c>
      <c r="M30" s="2">
        <v>160</v>
      </c>
    </row>
    <row r="31" spans="1:12" s="2" customFormat="1" ht="18" customHeight="1">
      <c r="A31" s="159"/>
      <c r="B31" s="15" t="s">
        <v>22</v>
      </c>
      <c r="C31" s="16">
        <f>SUM(C30,M30)</f>
        <v>540</v>
      </c>
      <c r="D31" s="17">
        <f>SUM(D30,M30)</f>
        <v>920</v>
      </c>
      <c r="E31" s="17">
        <f>SUM(E30,M30)</f>
        <v>1300</v>
      </c>
      <c r="F31" s="17">
        <f>SUM(F30,M30)</f>
        <v>1680</v>
      </c>
      <c r="G31" s="17">
        <f>SUM(G30,M30)</f>
        <v>2060</v>
      </c>
      <c r="H31" s="17">
        <f>SUM(H30,M30)</f>
        <v>2440</v>
      </c>
      <c r="I31" s="17">
        <f>SUM(I30,M30)</f>
        <v>2820</v>
      </c>
      <c r="J31" s="17">
        <f>SUM(J30,M30)</f>
        <v>3200</v>
      </c>
      <c r="K31" s="17">
        <f>SUM(K30,M30)</f>
        <v>3580</v>
      </c>
      <c r="L31" s="18">
        <f>SUM(L30,M30)</f>
        <v>3960</v>
      </c>
    </row>
    <row r="32" spans="1:12" s="2" customFormat="1" ht="18" customHeight="1" thickBot="1">
      <c r="A32" s="160"/>
      <c r="B32" s="35" t="s">
        <v>123</v>
      </c>
      <c r="C32" s="29"/>
      <c r="D32" s="30"/>
      <c r="E32" s="30"/>
      <c r="F32" s="30"/>
      <c r="G32" s="30"/>
      <c r="H32" s="30"/>
      <c r="I32" s="30"/>
      <c r="J32" s="30"/>
      <c r="K32" s="30"/>
      <c r="L32" s="31"/>
    </row>
    <row r="33" spans="1:13" s="2" customFormat="1" ht="18" customHeight="1">
      <c r="A33" s="161" t="s">
        <v>20</v>
      </c>
      <c r="B33" s="7" t="s">
        <v>21</v>
      </c>
      <c r="C33" s="33">
        <v>190</v>
      </c>
      <c r="D33" s="34">
        <f>C33*2</f>
        <v>380</v>
      </c>
      <c r="E33" s="34">
        <f>C33*3</f>
        <v>570</v>
      </c>
      <c r="F33" s="34">
        <f>C33*4</f>
        <v>760</v>
      </c>
      <c r="G33" s="34">
        <f>C33*5</f>
        <v>950</v>
      </c>
      <c r="H33" s="34">
        <f>C33*6</f>
        <v>1140</v>
      </c>
      <c r="I33" s="34">
        <f>C33*7</f>
        <v>1330</v>
      </c>
      <c r="J33" s="34">
        <f>C33*8</f>
        <v>1520</v>
      </c>
      <c r="K33" s="34">
        <f>C33*9</f>
        <v>1710</v>
      </c>
      <c r="L33" s="14">
        <f>C33*10</f>
        <v>1900</v>
      </c>
      <c r="M33" s="2">
        <v>80</v>
      </c>
    </row>
    <row r="34" spans="1:12" s="2" customFormat="1" ht="18" customHeight="1">
      <c r="A34" s="159"/>
      <c r="B34" s="15" t="s">
        <v>22</v>
      </c>
      <c r="C34" s="16">
        <f>SUM(C33,M33)</f>
        <v>270</v>
      </c>
      <c r="D34" s="17">
        <f>SUM(D33,M33)</f>
        <v>460</v>
      </c>
      <c r="E34" s="17">
        <f>SUM(E33,M33)</f>
        <v>650</v>
      </c>
      <c r="F34" s="17">
        <f>SUM(F33,M33)</f>
        <v>840</v>
      </c>
      <c r="G34" s="17">
        <f>SUM(G33,M33)</f>
        <v>1030</v>
      </c>
      <c r="H34" s="17">
        <f>SUM(H33,M33)</f>
        <v>1220</v>
      </c>
      <c r="I34" s="17">
        <f>SUM(I33,M33)</f>
        <v>1410</v>
      </c>
      <c r="J34" s="17">
        <f>SUM(J33,M33)</f>
        <v>1600</v>
      </c>
      <c r="K34" s="17">
        <f>SUM(K33,M33)</f>
        <v>1790</v>
      </c>
      <c r="L34" s="18">
        <f>SUM(L33,M33)</f>
        <v>1980</v>
      </c>
    </row>
    <row r="35" spans="1:12" s="2" customFormat="1" ht="18" customHeight="1" thickBot="1">
      <c r="A35" s="162"/>
      <c r="B35" s="30" t="s">
        <v>124</v>
      </c>
      <c r="C35" s="29"/>
      <c r="D35" s="30"/>
      <c r="E35" s="30"/>
      <c r="F35" s="30"/>
      <c r="G35" s="30"/>
      <c r="H35" s="30"/>
      <c r="I35" s="30"/>
      <c r="J35" s="30"/>
      <c r="K35" s="30"/>
      <c r="L35" s="31"/>
    </row>
    <row r="36" ht="27.75" customHeight="1"/>
  </sheetData>
  <sheetProtection/>
  <mergeCells count="12">
    <mergeCell ref="A1:L1"/>
    <mergeCell ref="A3:A5"/>
    <mergeCell ref="A6:A8"/>
    <mergeCell ref="A9:A11"/>
    <mergeCell ref="A24:A26"/>
    <mergeCell ref="A27:A29"/>
    <mergeCell ref="A30:A32"/>
    <mergeCell ref="A33:A35"/>
    <mergeCell ref="A12:A14"/>
    <mergeCell ref="A15:A17"/>
    <mergeCell ref="A18:A20"/>
    <mergeCell ref="A21:A23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pane xSplit="2" ySplit="2" topLeftCell="G2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9.00390625" defaultRowHeight="13.5"/>
  <cols>
    <col min="1" max="1" width="18.00390625" style="0" customWidth="1"/>
    <col min="2" max="2" width="10.625" style="0" customWidth="1"/>
    <col min="3" max="7" width="11.625" style="0" customWidth="1"/>
    <col min="8" max="8" width="10.625" style="0" customWidth="1"/>
    <col min="9" max="13" width="11.625" style="0" customWidth="1"/>
  </cols>
  <sheetData>
    <row r="1" spans="1:13" s="1" customFormat="1" ht="15" customHeight="1" thickBot="1">
      <c r="A1" s="166" t="s">
        <v>126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s="2" customFormat="1" ht="12" customHeight="1" thickBot="1">
      <c r="A2" s="3"/>
      <c r="B2" s="86" t="s">
        <v>82</v>
      </c>
      <c r="C2" s="53" t="s">
        <v>0</v>
      </c>
      <c r="D2" s="5" t="s">
        <v>1</v>
      </c>
      <c r="E2" s="5" t="s">
        <v>2</v>
      </c>
      <c r="F2" s="5" t="s">
        <v>3</v>
      </c>
      <c r="G2" s="53" t="s">
        <v>4</v>
      </c>
      <c r="H2" s="84" t="s">
        <v>82</v>
      </c>
      <c r="I2" s="53" t="s">
        <v>0</v>
      </c>
      <c r="J2" s="5" t="s">
        <v>1</v>
      </c>
      <c r="K2" s="5" t="s">
        <v>2</v>
      </c>
      <c r="L2" s="5" t="s">
        <v>3</v>
      </c>
      <c r="M2" s="128" t="s">
        <v>4</v>
      </c>
    </row>
    <row r="3" spans="1:13" s="2" customFormat="1" ht="12" customHeight="1">
      <c r="A3" s="165" t="s">
        <v>10</v>
      </c>
      <c r="B3" s="90" t="s">
        <v>106</v>
      </c>
      <c r="C3" s="91">
        <v>8461</v>
      </c>
      <c r="D3" s="92">
        <f>$C3*2</f>
        <v>16922</v>
      </c>
      <c r="E3" s="92">
        <f>$C3*3</f>
        <v>25383</v>
      </c>
      <c r="F3" s="92">
        <f>$C3*4</f>
        <v>33844</v>
      </c>
      <c r="G3" s="114">
        <f>$C3*5</f>
        <v>42305</v>
      </c>
      <c r="H3" s="83" t="s">
        <v>111</v>
      </c>
      <c r="I3" s="123">
        <v>21973</v>
      </c>
      <c r="J3" s="62">
        <f>$I3*2</f>
        <v>43946</v>
      </c>
      <c r="K3" s="62">
        <f>$I3*3</f>
        <v>65919</v>
      </c>
      <c r="L3" s="62">
        <f>$I3*4</f>
        <v>87892</v>
      </c>
      <c r="M3" s="129">
        <f>$I3*5</f>
        <v>109865</v>
      </c>
    </row>
    <row r="4" spans="1:13" s="2" customFormat="1" ht="12" customHeight="1">
      <c r="A4" s="158"/>
      <c r="B4" s="93" t="s">
        <v>107</v>
      </c>
      <c r="C4" s="59">
        <v>9543</v>
      </c>
      <c r="D4" s="55">
        <f aca="true" t="shared" si="0" ref="D4:D57">$C4*2</f>
        <v>19086</v>
      </c>
      <c r="E4" s="55">
        <f aca="true" t="shared" si="1" ref="E4:E57">$C4*3</f>
        <v>28629</v>
      </c>
      <c r="F4" s="55">
        <f aca="true" t="shared" si="2" ref="F4:F57">$C4*4</f>
        <v>38172</v>
      </c>
      <c r="G4" s="115">
        <f aca="true" t="shared" si="3" ref="G4:G57">$C4*5</f>
        <v>47715</v>
      </c>
      <c r="H4" s="131" t="s">
        <v>112</v>
      </c>
      <c r="I4" s="75">
        <v>25447</v>
      </c>
      <c r="J4" s="68">
        <f aca="true" t="shared" si="4" ref="J4:J57">$I4*2</f>
        <v>50894</v>
      </c>
      <c r="K4" s="68">
        <f aca="true" t="shared" si="5" ref="K4:K57">$I4*3</f>
        <v>76341</v>
      </c>
      <c r="L4" s="68">
        <f aca="true" t="shared" si="6" ref="L4:L57">$I4*4</f>
        <v>101788</v>
      </c>
      <c r="M4" s="76">
        <f aca="true" t="shared" si="7" ref="M4:M57">$I4*5</f>
        <v>127235</v>
      </c>
    </row>
    <row r="5" spans="1:13" s="2" customFormat="1" ht="12" customHeight="1">
      <c r="A5" s="158"/>
      <c r="B5" s="93" t="s">
        <v>108</v>
      </c>
      <c r="C5" s="59">
        <v>11779</v>
      </c>
      <c r="D5" s="55">
        <f t="shared" si="0"/>
        <v>23558</v>
      </c>
      <c r="E5" s="55">
        <f t="shared" si="1"/>
        <v>35337</v>
      </c>
      <c r="F5" s="55">
        <f t="shared" si="2"/>
        <v>47116</v>
      </c>
      <c r="G5" s="115">
        <f t="shared" si="3"/>
        <v>58895</v>
      </c>
      <c r="H5" s="131" t="s">
        <v>113</v>
      </c>
      <c r="I5" s="75">
        <v>27179</v>
      </c>
      <c r="J5" s="68">
        <f t="shared" si="4"/>
        <v>54358</v>
      </c>
      <c r="K5" s="68">
        <f t="shared" si="5"/>
        <v>81537</v>
      </c>
      <c r="L5" s="68">
        <f t="shared" si="6"/>
        <v>108716</v>
      </c>
      <c r="M5" s="76">
        <f t="shared" si="7"/>
        <v>135895</v>
      </c>
    </row>
    <row r="6" spans="1:13" s="2" customFormat="1" ht="12" customHeight="1">
      <c r="A6" s="159"/>
      <c r="B6" s="93" t="s">
        <v>109</v>
      </c>
      <c r="C6" s="105">
        <v>14749</v>
      </c>
      <c r="D6" s="94">
        <f t="shared" si="0"/>
        <v>29498</v>
      </c>
      <c r="E6" s="94">
        <f t="shared" si="1"/>
        <v>44247</v>
      </c>
      <c r="F6" s="94">
        <f t="shared" si="2"/>
        <v>58996</v>
      </c>
      <c r="G6" s="116">
        <f t="shared" si="3"/>
        <v>73745</v>
      </c>
      <c r="H6" s="131" t="s">
        <v>114</v>
      </c>
      <c r="I6" s="132">
        <v>28618</v>
      </c>
      <c r="J6" s="133">
        <f t="shared" si="4"/>
        <v>57236</v>
      </c>
      <c r="K6" s="133">
        <f t="shared" si="5"/>
        <v>85854</v>
      </c>
      <c r="L6" s="133">
        <f t="shared" si="6"/>
        <v>114472</v>
      </c>
      <c r="M6" s="134">
        <f t="shared" si="7"/>
        <v>143090</v>
      </c>
    </row>
    <row r="7" spans="1:15" s="2" customFormat="1" ht="12" customHeight="1">
      <c r="A7" s="160"/>
      <c r="B7" s="95" t="s">
        <v>110</v>
      </c>
      <c r="C7" s="106">
        <v>18361</v>
      </c>
      <c r="D7" s="96">
        <f t="shared" si="0"/>
        <v>36722</v>
      </c>
      <c r="E7" s="96">
        <f t="shared" si="1"/>
        <v>55083</v>
      </c>
      <c r="F7" s="96">
        <f t="shared" si="2"/>
        <v>73444</v>
      </c>
      <c r="G7" s="117">
        <f t="shared" si="3"/>
        <v>91805</v>
      </c>
      <c r="H7" s="85" t="s">
        <v>115</v>
      </c>
      <c r="I7" s="124">
        <v>34348</v>
      </c>
      <c r="J7" s="65">
        <f t="shared" si="4"/>
        <v>68696</v>
      </c>
      <c r="K7" s="65">
        <f t="shared" si="5"/>
        <v>103044</v>
      </c>
      <c r="L7" s="65">
        <f t="shared" si="6"/>
        <v>137392</v>
      </c>
      <c r="M7" s="130">
        <f t="shared" si="7"/>
        <v>171740</v>
      </c>
      <c r="N7" s="89"/>
      <c r="O7" s="89"/>
    </row>
    <row r="8" spans="1:13" s="2" customFormat="1" ht="12" customHeight="1">
      <c r="A8" s="158" t="s">
        <v>11</v>
      </c>
      <c r="B8" s="97" t="s">
        <v>106</v>
      </c>
      <c r="C8" s="107">
        <v>7692</v>
      </c>
      <c r="D8" s="98">
        <f t="shared" si="0"/>
        <v>15384</v>
      </c>
      <c r="E8" s="98">
        <f t="shared" si="1"/>
        <v>23076</v>
      </c>
      <c r="F8" s="98">
        <f t="shared" si="2"/>
        <v>30768</v>
      </c>
      <c r="G8" s="118">
        <f t="shared" si="3"/>
        <v>38460</v>
      </c>
      <c r="H8" s="66" t="s">
        <v>111</v>
      </c>
      <c r="I8" s="73">
        <v>19975</v>
      </c>
      <c r="J8" s="63">
        <f t="shared" si="4"/>
        <v>39950</v>
      </c>
      <c r="K8" s="63">
        <f t="shared" si="5"/>
        <v>59925</v>
      </c>
      <c r="L8" s="63">
        <f t="shared" si="6"/>
        <v>79900</v>
      </c>
      <c r="M8" s="67">
        <f t="shared" si="7"/>
        <v>99875</v>
      </c>
    </row>
    <row r="9" spans="1:13" s="2" customFormat="1" ht="12" customHeight="1">
      <c r="A9" s="158"/>
      <c r="B9" s="93" t="s">
        <v>107</v>
      </c>
      <c r="C9" s="59">
        <v>8675</v>
      </c>
      <c r="D9" s="55">
        <f t="shared" si="0"/>
        <v>17350</v>
      </c>
      <c r="E9" s="55">
        <f t="shared" si="1"/>
        <v>26025</v>
      </c>
      <c r="F9" s="55">
        <f t="shared" si="2"/>
        <v>34700</v>
      </c>
      <c r="G9" s="115">
        <f t="shared" si="3"/>
        <v>43375</v>
      </c>
      <c r="H9" s="74" t="s">
        <v>112</v>
      </c>
      <c r="I9" s="75">
        <v>23133</v>
      </c>
      <c r="J9" s="68">
        <f t="shared" si="4"/>
        <v>46266</v>
      </c>
      <c r="K9" s="68">
        <f t="shared" si="5"/>
        <v>69399</v>
      </c>
      <c r="L9" s="68">
        <f t="shared" si="6"/>
        <v>92532</v>
      </c>
      <c r="M9" s="76">
        <f t="shared" si="7"/>
        <v>115665</v>
      </c>
    </row>
    <row r="10" spans="1:13" s="2" customFormat="1" ht="12" customHeight="1">
      <c r="A10" s="158"/>
      <c r="B10" s="93" t="s">
        <v>108</v>
      </c>
      <c r="C10" s="59">
        <v>10708</v>
      </c>
      <c r="D10" s="55">
        <f t="shared" si="0"/>
        <v>21416</v>
      </c>
      <c r="E10" s="55">
        <f t="shared" si="1"/>
        <v>32124</v>
      </c>
      <c r="F10" s="55">
        <f t="shared" si="2"/>
        <v>42832</v>
      </c>
      <c r="G10" s="115">
        <f t="shared" si="3"/>
        <v>53540</v>
      </c>
      <c r="H10" s="74" t="s">
        <v>113</v>
      </c>
      <c r="I10" s="75">
        <v>24708</v>
      </c>
      <c r="J10" s="68">
        <f t="shared" si="4"/>
        <v>49416</v>
      </c>
      <c r="K10" s="68">
        <f t="shared" si="5"/>
        <v>74124</v>
      </c>
      <c r="L10" s="68">
        <f t="shared" si="6"/>
        <v>98832</v>
      </c>
      <c r="M10" s="76">
        <f t="shared" si="7"/>
        <v>123540</v>
      </c>
    </row>
    <row r="11" spans="1:13" s="2" customFormat="1" ht="12" customHeight="1">
      <c r="A11" s="159"/>
      <c r="B11" s="93" t="s">
        <v>109</v>
      </c>
      <c r="C11" s="60">
        <v>13408</v>
      </c>
      <c r="D11" s="56">
        <f t="shared" si="0"/>
        <v>26816</v>
      </c>
      <c r="E11" s="56">
        <f t="shared" si="1"/>
        <v>40224</v>
      </c>
      <c r="F11" s="56">
        <f t="shared" si="2"/>
        <v>53632</v>
      </c>
      <c r="G11" s="119">
        <f t="shared" si="3"/>
        <v>67040</v>
      </c>
      <c r="H11" s="77" t="s">
        <v>114</v>
      </c>
      <c r="I11" s="78">
        <v>26017</v>
      </c>
      <c r="J11" s="69">
        <f t="shared" si="4"/>
        <v>52034</v>
      </c>
      <c r="K11" s="69">
        <f t="shared" si="5"/>
        <v>78051</v>
      </c>
      <c r="L11" s="69">
        <f t="shared" si="6"/>
        <v>104068</v>
      </c>
      <c r="M11" s="79">
        <f t="shared" si="7"/>
        <v>130085</v>
      </c>
    </row>
    <row r="12" spans="1:13" s="2" customFormat="1" ht="12" customHeight="1">
      <c r="A12" s="160"/>
      <c r="B12" s="95" t="s">
        <v>110</v>
      </c>
      <c r="C12" s="108">
        <v>16692</v>
      </c>
      <c r="D12" s="99">
        <f t="shared" si="0"/>
        <v>33384</v>
      </c>
      <c r="E12" s="99">
        <f t="shared" si="1"/>
        <v>50076</v>
      </c>
      <c r="F12" s="99">
        <f t="shared" si="2"/>
        <v>66768</v>
      </c>
      <c r="G12" s="120">
        <f t="shared" si="3"/>
        <v>83460</v>
      </c>
      <c r="H12" s="70" t="s">
        <v>115</v>
      </c>
      <c r="I12" s="125">
        <v>31225</v>
      </c>
      <c r="J12" s="71">
        <f t="shared" si="4"/>
        <v>62450</v>
      </c>
      <c r="K12" s="71">
        <f t="shared" si="5"/>
        <v>93675</v>
      </c>
      <c r="L12" s="71">
        <f t="shared" si="6"/>
        <v>124900</v>
      </c>
      <c r="M12" s="72">
        <f t="shared" si="7"/>
        <v>156125</v>
      </c>
    </row>
    <row r="13" spans="1:13" s="2" customFormat="1" ht="12" customHeight="1">
      <c r="A13" s="158" t="s">
        <v>12</v>
      </c>
      <c r="B13" s="100" t="s">
        <v>106</v>
      </c>
      <c r="C13" s="58">
        <v>6923</v>
      </c>
      <c r="D13" s="54">
        <f t="shared" si="0"/>
        <v>13846</v>
      </c>
      <c r="E13" s="54">
        <f t="shared" si="1"/>
        <v>20769</v>
      </c>
      <c r="F13" s="54">
        <f t="shared" si="2"/>
        <v>27692</v>
      </c>
      <c r="G13" s="58">
        <f t="shared" si="3"/>
        <v>34615</v>
      </c>
      <c r="H13" s="66" t="s">
        <v>111</v>
      </c>
      <c r="I13" s="73">
        <v>17978</v>
      </c>
      <c r="J13" s="63">
        <f t="shared" si="4"/>
        <v>35956</v>
      </c>
      <c r="K13" s="63">
        <f t="shared" si="5"/>
        <v>53934</v>
      </c>
      <c r="L13" s="63">
        <f t="shared" si="6"/>
        <v>71912</v>
      </c>
      <c r="M13" s="64">
        <f t="shared" si="7"/>
        <v>89890</v>
      </c>
    </row>
    <row r="14" spans="1:13" s="2" customFormat="1" ht="12" customHeight="1">
      <c r="A14" s="158"/>
      <c r="B14" s="93" t="s">
        <v>107</v>
      </c>
      <c r="C14" s="59">
        <v>7808</v>
      </c>
      <c r="D14" s="55">
        <f t="shared" si="0"/>
        <v>15616</v>
      </c>
      <c r="E14" s="55">
        <f t="shared" si="1"/>
        <v>23424</v>
      </c>
      <c r="F14" s="55">
        <f t="shared" si="2"/>
        <v>31232</v>
      </c>
      <c r="G14" s="59">
        <f t="shared" si="3"/>
        <v>39040</v>
      </c>
      <c r="H14" s="74" t="s">
        <v>112</v>
      </c>
      <c r="I14" s="75">
        <v>20820</v>
      </c>
      <c r="J14" s="68">
        <f t="shared" si="4"/>
        <v>41640</v>
      </c>
      <c r="K14" s="68">
        <f t="shared" si="5"/>
        <v>62460</v>
      </c>
      <c r="L14" s="68">
        <f t="shared" si="6"/>
        <v>83280</v>
      </c>
      <c r="M14" s="76">
        <f t="shared" si="7"/>
        <v>104100</v>
      </c>
    </row>
    <row r="15" spans="1:13" s="2" customFormat="1" ht="12" customHeight="1">
      <c r="A15" s="158"/>
      <c r="B15" s="93" t="s">
        <v>108</v>
      </c>
      <c r="C15" s="59">
        <v>9638</v>
      </c>
      <c r="D15" s="55">
        <f t="shared" si="0"/>
        <v>19276</v>
      </c>
      <c r="E15" s="55">
        <f t="shared" si="1"/>
        <v>28914</v>
      </c>
      <c r="F15" s="55">
        <f t="shared" si="2"/>
        <v>38552</v>
      </c>
      <c r="G15" s="59">
        <f t="shared" si="3"/>
        <v>48190</v>
      </c>
      <c r="H15" s="74" t="s">
        <v>113</v>
      </c>
      <c r="I15" s="75">
        <v>22238</v>
      </c>
      <c r="J15" s="68">
        <f t="shared" si="4"/>
        <v>44476</v>
      </c>
      <c r="K15" s="68">
        <f t="shared" si="5"/>
        <v>66714</v>
      </c>
      <c r="L15" s="68">
        <f t="shared" si="6"/>
        <v>88952</v>
      </c>
      <c r="M15" s="76">
        <f t="shared" si="7"/>
        <v>111190</v>
      </c>
    </row>
    <row r="16" spans="1:13" s="2" customFormat="1" ht="12" customHeight="1">
      <c r="A16" s="159"/>
      <c r="B16" s="93" t="s">
        <v>109</v>
      </c>
      <c r="C16" s="60">
        <v>12068</v>
      </c>
      <c r="D16" s="56">
        <f t="shared" si="0"/>
        <v>24136</v>
      </c>
      <c r="E16" s="56">
        <f t="shared" si="1"/>
        <v>36204</v>
      </c>
      <c r="F16" s="56">
        <f t="shared" si="2"/>
        <v>48272</v>
      </c>
      <c r="G16" s="60">
        <f t="shared" si="3"/>
        <v>60340</v>
      </c>
      <c r="H16" s="77" t="s">
        <v>114</v>
      </c>
      <c r="I16" s="78">
        <v>23415</v>
      </c>
      <c r="J16" s="69">
        <f t="shared" si="4"/>
        <v>46830</v>
      </c>
      <c r="K16" s="69">
        <f t="shared" si="5"/>
        <v>70245</v>
      </c>
      <c r="L16" s="69">
        <f t="shared" si="6"/>
        <v>93660</v>
      </c>
      <c r="M16" s="79">
        <f t="shared" si="7"/>
        <v>117075</v>
      </c>
    </row>
    <row r="17" spans="1:13" s="2" customFormat="1" ht="12" customHeight="1">
      <c r="A17" s="160"/>
      <c r="B17" s="95" t="s">
        <v>110</v>
      </c>
      <c r="C17" s="109">
        <v>15023</v>
      </c>
      <c r="D17" s="57">
        <f t="shared" si="0"/>
        <v>30046</v>
      </c>
      <c r="E17" s="57">
        <f t="shared" si="1"/>
        <v>45069</v>
      </c>
      <c r="F17" s="57">
        <f t="shared" si="2"/>
        <v>60092</v>
      </c>
      <c r="G17" s="109">
        <f t="shared" si="3"/>
        <v>75115</v>
      </c>
      <c r="H17" s="70" t="s">
        <v>115</v>
      </c>
      <c r="I17" s="125">
        <v>28103</v>
      </c>
      <c r="J17" s="71">
        <f t="shared" si="4"/>
        <v>56206</v>
      </c>
      <c r="K17" s="71">
        <f t="shared" si="5"/>
        <v>84309</v>
      </c>
      <c r="L17" s="71">
        <f t="shared" si="6"/>
        <v>112412</v>
      </c>
      <c r="M17" s="72">
        <f t="shared" si="7"/>
        <v>140515</v>
      </c>
    </row>
    <row r="18" spans="1:13" s="2" customFormat="1" ht="12" customHeight="1">
      <c r="A18" s="158" t="s">
        <v>13</v>
      </c>
      <c r="B18" s="135" t="s">
        <v>106</v>
      </c>
      <c r="C18" s="136">
        <v>6153</v>
      </c>
      <c r="D18" s="98">
        <f t="shared" si="0"/>
        <v>12306</v>
      </c>
      <c r="E18" s="98">
        <f t="shared" si="1"/>
        <v>18459</v>
      </c>
      <c r="F18" s="98">
        <f t="shared" si="2"/>
        <v>24612</v>
      </c>
      <c r="G18" s="107">
        <f t="shared" si="3"/>
        <v>30765</v>
      </c>
      <c r="H18" s="137" t="s">
        <v>111</v>
      </c>
      <c r="I18" s="138">
        <v>15980</v>
      </c>
      <c r="J18" s="139">
        <f t="shared" si="4"/>
        <v>31960</v>
      </c>
      <c r="K18" s="139">
        <f t="shared" si="5"/>
        <v>47940</v>
      </c>
      <c r="L18" s="139">
        <f t="shared" si="6"/>
        <v>63920</v>
      </c>
      <c r="M18" s="140">
        <f t="shared" si="7"/>
        <v>79900</v>
      </c>
    </row>
    <row r="19" spans="1:13" s="2" customFormat="1" ht="12" customHeight="1">
      <c r="A19" s="158"/>
      <c r="B19" s="93" t="s">
        <v>107</v>
      </c>
      <c r="C19" s="58">
        <v>6940</v>
      </c>
      <c r="D19" s="54">
        <f t="shared" si="0"/>
        <v>13880</v>
      </c>
      <c r="E19" s="54">
        <f t="shared" si="1"/>
        <v>20820</v>
      </c>
      <c r="F19" s="54">
        <f t="shared" si="2"/>
        <v>27760</v>
      </c>
      <c r="G19" s="58">
        <f t="shared" si="3"/>
        <v>34700</v>
      </c>
      <c r="H19" s="66" t="s">
        <v>112</v>
      </c>
      <c r="I19" s="73">
        <v>18507</v>
      </c>
      <c r="J19" s="63">
        <f t="shared" si="4"/>
        <v>37014</v>
      </c>
      <c r="K19" s="63">
        <f t="shared" si="5"/>
        <v>55521</v>
      </c>
      <c r="L19" s="63">
        <f t="shared" si="6"/>
        <v>74028</v>
      </c>
      <c r="M19" s="64">
        <f t="shared" si="7"/>
        <v>92535</v>
      </c>
    </row>
    <row r="20" spans="1:13" s="2" customFormat="1" ht="12" customHeight="1">
      <c r="A20" s="158"/>
      <c r="B20" s="93" t="s">
        <v>108</v>
      </c>
      <c r="C20" s="59">
        <v>8567</v>
      </c>
      <c r="D20" s="55">
        <f t="shared" si="0"/>
        <v>17134</v>
      </c>
      <c r="E20" s="55">
        <f t="shared" si="1"/>
        <v>25701</v>
      </c>
      <c r="F20" s="55">
        <f t="shared" si="2"/>
        <v>34268</v>
      </c>
      <c r="G20" s="59">
        <f t="shared" si="3"/>
        <v>42835</v>
      </c>
      <c r="H20" s="74" t="s">
        <v>113</v>
      </c>
      <c r="I20" s="75">
        <v>19767</v>
      </c>
      <c r="J20" s="68">
        <f t="shared" si="4"/>
        <v>39534</v>
      </c>
      <c r="K20" s="68">
        <f t="shared" si="5"/>
        <v>59301</v>
      </c>
      <c r="L20" s="68">
        <f t="shared" si="6"/>
        <v>79068</v>
      </c>
      <c r="M20" s="76">
        <f t="shared" si="7"/>
        <v>98835</v>
      </c>
    </row>
    <row r="21" spans="1:13" s="2" customFormat="1" ht="12" customHeight="1">
      <c r="A21" s="159"/>
      <c r="B21" s="93" t="s">
        <v>109</v>
      </c>
      <c r="C21" s="60">
        <v>10727</v>
      </c>
      <c r="D21" s="56">
        <f t="shared" si="0"/>
        <v>21454</v>
      </c>
      <c r="E21" s="56">
        <f t="shared" si="1"/>
        <v>32181</v>
      </c>
      <c r="F21" s="56">
        <f t="shared" si="2"/>
        <v>42908</v>
      </c>
      <c r="G21" s="60">
        <f t="shared" si="3"/>
        <v>53635</v>
      </c>
      <c r="H21" s="77" t="s">
        <v>114</v>
      </c>
      <c r="I21" s="78">
        <v>20813</v>
      </c>
      <c r="J21" s="69">
        <f t="shared" si="4"/>
        <v>41626</v>
      </c>
      <c r="K21" s="69">
        <f t="shared" si="5"/>
        <v>62439</v>
      </c>
      <c r="L21" s="69">
        <f t="shared" si="6"/>
        <v>83252</v>
      </c>
      <c r="M21" s="79">
        <f t="shared" si="7"/>
        <v>104065</v>
      </c>
    </row>
    <row r="22" spans="1:13" s="2" customFormat="1" ht="12" customHeight="1">
      <c r="A22" s="160"/>
      <c r="B22" s="95" t="s">
        <v>110</v>
      </c>
      <c r="C22" s="109">
        <v>13353</v>
      </c>
      <c r="D22" s="57">
        <f t="shared" si="0"/>
        <v>26706</v>
      </c>
      <c r="E22" s="57">
        <f t="shared" si="1"/>
        <v>40059</v>
      </c>
      <c r="F22" s="57">
        <f t="shared" si="2"/>
        <v>53412</v>
      </c>
      <c r="G22" s="109">
        <f t="shared" si="3"/>
        <v>66765</v>
      </c>
      <c r="H22" s="70" t="s">
        <v>115</v>
      </c>
      <c r="I22" s="125">
        <v>24980</v>
      </c>
      <c r="J22" s="71">
        <f t="shared" si="4"/>
        <v>49960</v>
      </c>
      <c r="K22" s="71">
        <f t="shared" si="5"/>
        <v>74940</v>
      </c>
      <c r="L22" s="71">
        <f t="shared" si="6"/>
        <v>99920</v>
      </c>
      <c r="M22" s="72">
        <f t="shared" si="7"/>
        <v>124900</v>
      </c>
    </row>
    <row r="23" spans="1:13" s="2" customFormat="1" ht="12" customHeight="1">
      <c r="A23" s="161" t="s">
        <v>14</v>
      </c>
      <c r="B23" s="135" t="s">
        <v>106</v>
      </c>
      <c r="C23" s="58">
        <v>5384</v>
      </c>
      <c r="D23" s="54">
        <f t="shared" si="0"/>
        <v>10768</v>
      </c>
      <c r="E23" s="54">
        <f t="shared" si="1"/>
        <v>16152</v>
      </c>
      <c r="F23" s="54">
        <f t="shared" si="2"/>
        <v>21536</v>
      </c>
      <c r="G23" s="58">
        <f t="shared" si="3"/>
        <v>26920</v>
      </c>
      <c r="H23" s="66" t="s">
        <v>111</v>
      </c>
      <c r="I23" s="73">
        <v>13983</v>
      </c>
      <c r="J23" s="63">
        <f t="shared" si="4"/>
        <v>27966</v>
      </c>
      <c r="K23" s="63">
        <f t="shared" si="5"/>
        <v>41949</v>
      </c>
      <c r="L23" s="63">
        <f t="shared" si="6"/>
        <v>55932</v>
      </c>
      <c r="M23" s="64">
        <f t="shared" si="7"/>
        <v>69915</v>
      </c>
    </row>
    <row r="24" spans="1:13" s="2" customFormat="1" ht="12" customHeight="1">
      <c r="A24" s="158"/>
      <c r="B24" s="93" t="s">
        <v>107</v>
      </c>
      <c r="C24" s="59">
        <v>6073</v>
      </c>
      <c r="D24" s="55">
        <f t="shared" si="0"/>
        <v>12146</v>
      </c>
      <c r="E24" s="55">
        <f t="shared" si="1"/>
        <v>18219</v>
      </c>
      <c r="F24" s="55">
        <f t="shared" si="2"/>
        <v>24292</v>
      </c>
      <c r="G24" s="59">
        <f t="shared" si="3"/>
        <v>30365</v>
      </c>
      <c r="H24" s="74" t="s">
        <v>112</v>
      </c>
      <c r="I24" s="75">
        <v>16193</v>
      </c>
      <c r="J24" s="68">
        <f t="shared" si="4"/>
        <v>32386</v>
      </c>
      <c r="K24" s="68">
        <f t="shared" si="5"/>
        <v>48579</v>
      </c>
      <c r="L24" s="68">
        <f t="shared" si="6"/>
        <v>64772</v>
      </c>
      <c r="M24" s="76">
        <f t="shared" si="7"/>
        <v>80965</v>
      </c>
    </row>
    <row r="25" spans="1:13" s="2" customFormat="1" ht="12" customHeight="1">
      <c r="A25" s="158"/>
      <c r="B25" s="93" t="s">
        <v>108</v>
      </c>
      <c r="C25" s="59">
        <v>7496</v>
      </c>
      <c r="D25" s="55">
        <f t="shared" si="0"/>
        <v>14992</v>
      </c>
      <c r="E25" s="55">
        <f t="shared" si="1"/>
        <v>22488</v>
      </c>
      <c r="F25" s="55">
        <f t="shared" si="2"/>
        <v>29984</v>
      </c>
      <c r="G25" s="59">
        <f t="shared" si="3"/>
        <v>37480</v>
      </c>
      <c r="H25" s="74" t="s">
        <v>113</v>
      </c>
      <c r="I25" s="75">
        <v>17296</v>
      </c>
      <c r="J25" s="68">
        <f t="shared" si="4"/>
        <v>34592</v>
      </c>
      <c r="K25" s="68">
        <f t="shared" si="5"/>
        <v>51888</v>
      </c>
      <c r="L25" s="68">
        <f t="shared" si="6"/>
        <v>69184</v>
      </c>
      <c r="M25" s="76">
        <f t="shared" si="7"/>
        <v>86480</v>
      </c>
    </row>
    <row r="26" spans="1:13" s="2" customFormat="1" ht="12" customHeight="1">
      <c r="A26" s="158"/>
      <c r="B26" s="93" t="s">
        <v>109</v>
      </c>
      <c r="C26" s="60">
        <v>9386</v>
      </c>
      <c r="D26" s="56">
        <f t="shared" si="0"/>
        <v>18772</v>
      </c>
      <c r="E26" s="56">
        <f t="shared" si="1"/>
        <v>28158</v>
      </c>
      <c r="F26" s="56">
        <f t="shared" si="2"/>
        <v>37544</v>
      </c>
      <c r="G26" s="60">
        <f t="shared" si="3"/>
        <v>46930</v>
      </c>
      <c r="H26" s="77" t="s">
        <v>114</v>
      </c>
      <c r="I26" s="78">
        <v>18212</v>
      </c>
      <c r="J26" s="69">
        <f t="shared" si="4"/>
        <v>36424</v>
      </c>
      <c r="K26" s="69">
        <f t="shared" si="5"/>
        <v>54636</v>
      </c>
      <c r="L26" s="69">
        <f t="shared" si="6"/>
        <v>72848</v>
      </c>
      <c r="M26" s="79">
        <f t="shared" si="7"/>
        <v>91060</v>
      </c>
    </row>
    <row r="27" spans="1:13" s="2" customFormat="1" ht="12" customHeight="1">
      <c r="A27" s="167"/>
      <c r="B27" s="95" t="s">
        <v>110</v>
      </c>
      <c r="C27" s="109">
        <v>11684</v>
      </c>
      <c r="D27" s="57">
        <f t="shared" si="0"/>
        <v>23368</v>
      </c>
      <c r="E27" s="57">
        <f t="shared" si="1"/>
        <v>35052</v>
      </c>
      <c r="F27" s="57">
        <f t="shared" si="2"/>
        <v>46736</v>
      </c>
      <c r="G27" s="109">
        <f t="shared" si="3"/>
        <v>58420</v>
      </c>
      <c r="H27" s="70" t="s">
        <v>115</v>
      </c>
      <c r="I27" s="125">
        <v>21858</v>
      </c>
      <c r="J27" s="71">
        <f t="shared" si="4"/>
        <v>43716</v>
      </c>
      <c r="K27" s="71">
        <f t="shared" si="5"/>
        <v>65574</v>
      </c>
      <c r="L27" s="71">
        <f t="shared" si="6"/>
        <v>87432</v>
      </c>
      <c r="M27" s="72">
        <f t="shared" si="7"/>
        <v>109290</v>
      </c>
    </row>
    <row r="28" spans="1:13" s="2" customFormat="1" ht="12" customHeight="1">
      <c r="A28" s="158" t="s">
        <v>15</v>
      </c>
      <c r="B28" s="135" t="s">
        <v>106</v>
      </c>
      <c r="C28" s="58">
        <v>4615</v>
      </c>
      <c r="D28" s="54">
        <f t="shared" si="0"/>
        <v>9230</v>
      </c>
      <c r="E28" s="54">
        <f t="shared" si="1"/>
        <v>13845</v>
      </c>
      <c r="F28" s="54">
        <f t="shared" si="2"/>
        <v>18460</v>
      </c>
      <c r="G28" s="58">
        <f t="shared" si="3"/>
        <v>23075</v>
      </c>
      <c r="H28" s="66" t="s">
        <v>111</v>
      </c>
      <c r="I28" s="73">
        <v>11985</v>
      </c>
      <c r="J28" s="63">
        <f t="shared" si="4"/>
        <v>23970</v>
      </c>
      <c r="K28" s="63">
        <f t="shared" si="5"/>
        <v>35955</v>
      </c>
      <c r="L28" s="63">
        <f t="shared" si="6"/>
        <v>47940</v>
      </c>
      <c r="M28" s="64">
        <f t="shared" si="7"/>
        <v>59925</v>
      </c>
    </row>
    <row r="29" spans="1:13" s="2" customFormat="1" ht="12" customHeight="1">
      <c r="A29" s="158"/>
      <c r="B29" s="93" t="s">
        <v>107</v>
      </c>
      <c r="C29" s="59">
        <v>5205</v>
      </c>
      <c r="D29" s="55">
        <f t="shared" si="0"/>
        <v>10410</v>
      </c>
      <c r="E29" s="55">
        <f t="shared" si="1"/>
        <v>15615</v>
      </c>
      <c r="F29" s="55">
        <f t="shared" si="2"/>
        <v>20820</v>
      </c>
      <c r="G29" s="59">
        <f t="shared" si="3"/>
        <v>26025</v>
      </c>
      <c r="H29" s="74" t="s">
        <v>112</v>
      </c>
      <c r="I29" s="75">
        <v>13880</v>
      </c>
      <c r="J29" s="68">
        <f t="shared" si="4"/>
        <v>27760</v>
      </c>
      <c r="K29" s="68">
        <f t="shared" si="5"/>
        <v>41640</v>
      </c>
      <c r="L29" s="68">
        <f t="shared" si="6"/>
        <v>55520</v>
      </c>
      <c r="M29" s="76">
        <f t="shared" si="7"/>
        <v>69400</v>
      </c>
    </row>
    <row r="30" spans="1:13" s="2" customFormat="1" ht="12" customHeight="1">
      <c r="A30" s="158"/>
      <c r="B30" s="93" t="s">
        <v>108</v>
      </c>
      <c r="C30" s="59">
        <v>6425</v>
      </c>
      <c r="D30" s="55">
        <f t="shared" si="0"/>
        <v>12850</v>
      </c>
      <c r="E30" s="55">
        <f t="shared" si="1"/>
        <v>19275</v>
      </c>
      <c r="F30" s="55">
        <f t="shared" si="2"/>
        <v>25700</v>
      </c>
      <c r="G30" s="59">
        <f t="shared" si="3"/>
        <v>32125</v>
      </c>
      <c r="H30" s="74" t="s">
        <v>113</v>
      </c>
      <c r="I30" s="75">
        <v>14825</v>
      </c>
      <c r="J30" s="68">
        <f t="shared" si="4"/>
        <v>29650</v>
      </c>
      <c r="K30" s="68">
        <f t="shared" si="5"/>
        <v>44475</v>
      </c>
      <c r="L30" s="68">
        <f t="shared" si="6"/>
        <v>59300</v>
      </c>
      <c r="M30" s="76">
        <f t="shared" si="7"/>
        <v>74125</v>
      </c>
    </row>
    <row r="31" spans="1:13" s="2" customFormat="1" ht="12" customHeight="1">
      <c r="A31" s="159"/>
      <c r="B31" s="93" t="s">
        <v>109</v>
      </c>
      <c r="C31" s="60">
        <v>8045</v>
      </c>
      <c r="D31" s="56">
        <f t="shared" si="0"/>
        <v>16090</v>
      </c>
      <c r="E31" s="56">
        <f t="shared" si="1"/>
        <v>24135</v>
      </c>
      <c r="F31" s="56">
        <f t="shared" si="2"/>
        <v>32180</v>
      </c>
      <c r="G31" s="60">
        <f t="shared" si="3"/>
        <v>40225</v>
      </c>
      <c r="H31" s="77" t="s">
        <v>114</v>
      </c>
      <c r="I31" s="78">
        <v>15610</v>
      </c>
      <c r="J31" s="69">
        <f t="shared" si="4"/>
        <v>31220</v>
      </c>
      <c r="K31" s="69">
        <f t="shared" si="5"/>
        <v>46830</v>
      </c>
      <c r="L31" s="69">
        <f t="shared" si="6"/>
        <v>62440</v>
      </c>
      <c r="M31" s="79">
        <f t="shared" si="7"/>
        <v>78050</v>
      </c>
    </row>
    <row r="32" spans="1:13" s="2" customFormat="1" ht="12" customHeight="1">
      <c r="A32" s="160"/>
      <c r="B32" s="95" t="s">
        <v>110</v>
      </c>
      <c r="C32" s="109">
        <v>10015</v>
      </c>
      <c r="D32" s="57">
        <f t="shared" si="0"/>
        <v>20030</v>
      </c>
      <c r="E32" s="57">
        <f t="shared" si="1"/>
        <v>30045</v>
      </c>
      <c r="F32" s="57">
        <f t="shared" si="2"/>
        <v>40060</v>
      </c>
      <c r="G32" s="109">
        <f t="shared" si="3"/>
        <v>50075</v>
      </c>
      <c r="H32" s="70" t="s">
        <v>115</v>
      </c>
      <c r="I32" s="125">
        <v>18735</v>
      </c>
      <c r="J32" s="71">
        <f t="shared" si="4"/>
        <v>37470</v>
      </c>
      <c r="K32" s="71">
        <f t="shared" si="5"/>
        <v>56205</v>
      </c>
      <c r="L32" s="71">
        <f t="shared" si="6"/>
        <v>74940</v>
      </c>
      <c r="M32" s="72">
        <f t="shared" si="7"/>
        <v>93675</v>
      </c>
    </row>
    <row r="33" spans="1:13" s="2" customFormat="1" ht="12" customHeight="1">
      <c r="A33" s="158" t="s">
        <v>16</v>
      </c>
      <c r="B33" s="135" t="s">
        <v>106</v>
      </c>
      <c r="C33" s="58">
        <v>3846</v>
      </c>
      <c r="D33" s="54">
        <f t="shared" si="0"/>
        <v>7692</v>
      </c>
      <c r="E33" s="54">
        <f t="shared" si="1"/>
        <v>11538</v>
      </c>
      <c r="F33" s="54">
        <f t="shared" si="2"/>
        <v>15384</v>
      </c>
      <c r="G33" s="58">
        <f t="shared" si="3"/>
        <v>19230</v>
      </c>
      <c r="H33" s="66" t="s">
        <v>111</v>
      </c>
      <c r="I33" s="73">
        <v>9988</v>
      </c>
      <c r="J33" s="63">
        <f t="shared" si="4"/>
        <v>19976</v>
      </c>
      <c r="K33" s="63">
        <f t="shared" si="5"/>
        <v>29964</v>
      </c>
      <c r="L33" s="63">
        <f t="shared" si="6"/>
        <v>39952</v>
      </c>
      <c r="M33" s="64">
        <f t="shared" si="7"/>
        <v>49940</v>
      </c>
    </row>
    <row r="34" spans="1:13" s="2" customFormat="1" ht="12" customHeight="1">
      <c r="A34" s="158"/>
      <c r="B34" s="93" t="s">
        <v>107</v>
      </c>
      <c r="C34" s="59">
        <v>4338</v>
      </c>
      <c r="D34" s="55">
        <f t="shared" si="0"/>
        <v>8676</v>
      </c>
      <c r="E34" s="55">
        <f t="shared" si="1"/>
        <v>13014</v>
      </c>
      <c r="F34" s="55">
        <f t="shared" si="2"/>
        <v>17352</v>
      </c>
      <c r="G34" s="59">
        <f t="shared" si="3"/>
        <v>21690</v>
      </c>
      <c r="H34" s="74" t="s">
        <v>112</v>
      </c>
      <c r="I34" s="75">
        <v>11567</v>
      </c>
      <c r="J34" s="68">
        <f t="shared" si="4"/>
        <v>23134</v>
      </c>
      <c r="K34" s="68">
        <f t="shared" si="5"/>
        <v>34701</v>
      </c>
      <c r="L34" s="68">
        <f t="shared" si="6"/>
        <v>46268</v>
      </c>
      <c r="M34" s="76">
        <f t="shared" si="7"/>
        <v>57835</v>
      </c>
    </row>
    <row r="35" spans="1:13" s="2" customFormat="1" ht="12" customHeight="1">
      <c r="A35" s="158"/>
      <c r="B35" s="93" t="s">
        <v>108</v>
      </c>
      <c r="C35" s="59">
        <v>5354</v>
      </c>
      <c r="D35" s="55">
        <f t="shared" si="0"/>
        <v>10708</v>
      </c>
      <c r="E35" s="55">
        <f t="shared" si="1"/>
        <v>16062</v>
      </c>
      <c r="F35" s="55">
        <f t="shared" si="2"/>
        <v>21416</v>
      </c>
      <c r="G35" s="59">
        <f t="shared" si="3"/>
        <v>26770</v>
      </c>
      <c r="H35" s="74" t="s">
        <v>113</v>
      </c>
      <c r="I35" s="75">
        <v>12354</v>
      </c>
      <c r="J35" s="68">
        <f t="shared" si="4"/>
        <v>24708</v>
      </c>
      <c r="K35" s="68">
        <f t="shared" si="5"/>
        <v>37062</v>
      </c>
      <c r="L35" s="68">
        <f t="shared" si="6"/>
        <v>49416</v>
      </c>
      <c r="M35" s="76">
        <f t="shared" si="7"/>
        <v>61770</v>
      </c>
    </row>
    <row r="36" spans="1:13" s="2" customFormat="1" ht="12" customHeight="1">
      <c r="A36" s="159"/>
      <c r="B36" s="93" t="s">
        <v>109</v>
      </c>
      <c r="C36" s="60">
        <v>6704</v>
      </c>
      <c r="D36" s="56">
        <f t="shared" si="0"/>
        <v>13408</v>
      </c>
      <c r="E36" s="56">
        <f t="shared" si="1"/>
        <v>20112</v>
      </c>
      <c r="F36" s="56">
        <f t="shared" si="2"/>
        <v>26816</v>
      </c>
      <c r="G36" s="60">
        <f t="shared" si="3"/>
        <v>33520</v>
      </c>
      <c r="H36" s="77" t="s">
        <v>114</v>
      </c>
      <c r="I36" s="78">
        <v>13008</v>
      </c>
      <c r="J36" s="69">
        <f t="shared" si="4"/>
        <v>26016</v>
      </c>
      <c r="K36" s="69">
        <f t="shared" si="5"/>
        <v>39024</v>
      </c>
      <c r="L36" s="69">
        <f t="shared" si="6"/>
        <v>52032</v>
      </c>
      <c r="M36" s="79">
        <f t="shared" si="7"/>
        <v>65040</v>
      </c>
    </row>
    <row r="37" spans="1:13" s="2" customFormat="1" ht="12" customHeight="1">
      <c r="A37" s="160"/>
      <c r="B37" s="95" t="s">
        <v>110</v>
      </c>
      <c r="C37" s="109">
        <v>8346</v>
      </c>
      <c r="D37" s="57">
        <f t="shared" si="0"/>
        <v>16692</v>
      </c>
      <c r="E37" s="57">
        <f t="shared" si="1"/>
        <v>25038</v>
      </c>
      <c r="F37" s="57">
        <f t="shared" si="2"/>
        <v>33384</v>
      </c>
      <c r="G37" s="109">
        <f t="shared" si="3"/>
        <v>41730</v>
      </c>
      <c r="H37" s="70" t="s">
        <v>115</v>
      </c>
      <c r="I37" s="125">
        <v>15613</v>
      </c>
      <c r="J37" s="71">
        <f t="shared" si="4"/>
        <v>31226</v>
      </c>
      <c r="K37" s="71">
        <f t="shared" si="5"/>
        <v>46839</v>
      </c>
      <c r="L37" s="71">
        <f t="shared" si="6"/>
        <v>62452</v>
      </c>
      <c r="M37" s="72">
        <f t="shared" si="7"/>
        <v>78065</v>
      </c>
    </row>
    <row r="38" spans="1:13" s="2" customFormat="1" ht="12" customHeight="1">
      <c r="A38" s="158" t="s">
        <v>17</v>
      </c>
      <c r="B38" s="135" t="s">
        <v>106</v>
      </c>
      <c r="C38" s="58">
        <v>3077</v>
      </c>
      <c r="D38" s="54">
        <f t="shared" si="0"/>
        <v>6154</v>
      </c>
      <c r="E38" s="54">
        <f t="shared" si="1"/>
        <v>9231</v>
      </c>
      <c r="F38" s="54">
        <f t="shared" si="2"/>
        <v>12308</v>
      </c>
      <c r="G38" s="58">
        <f t="shared" si="3"/>
        <v>15385</v>
      </c>
      <c r="H38" s="66" t="s">
        <v>111</v>
      </c>
      <c r="I38" s="73">
        <v>7990</v>
      </c>
      <c r="J38" s="63">
        <f t="shared" si="4"/>
        <v>15980</v>
      </c>
      <c r="K38" s="63">
        <f t="shared" si="5"/>
        <v>23970</v>
      </c>
      <c r="L38" s="63">
        <f t="shared" si="6"/>
        <v>31960</v>
      </c>
      <c r="M38" s="64">
        <f t="shared" si="7"/>
        <v>39950</v>
      </c>
    </row>
    <row r="39" spans="1:13" s="2" customFormat="1" ht="12" customHeight="1">
      <c r="A39" s="158"/>
      <c r="B39" s="93" t="s">
        <v>107</v>
      </c>
      <c r="C39" s="59">
        <v>3470</v>
      </c>
      <c r="D39" s="55">
        <f t="shared" si="0"/>
        <v>6940</v>
      </c>
      <c r="E39" s="55">
        <f t="shared" si="1"/>
        <v>10410</v>
      </c>
      <c r="F39" s="55">
        <f t="shared" si="2"/>
        <v>13880</v>
      </c>
      <c r="G39" s="59">
        <f t="shared" si="3"/>
        <v>17350</v>
      </c>
      <c r="H39" s="74" t="s">
        <v>112</v>
      </c>
      <c r="I39" s="75">
        <v>9253</v>
      </c>
      <c r="J39" s="68">
        <f t="shared" si="4"/>
        <v>18506</v>
      </c>
      <c r="K39" s="68">
        <f t="shared" si="5"/>
        <v>27759</v>
      </c>
      <c r="L39" s="68">
        <f t="shared" si="6"/>
        <v>37012</v>
      </c>
      <c r="M39" s="76">
        <f t="shared" si="7"/>
        <v>46265</v>
      </c>
    </row>
    <row r="40" spans="1:13" s="2" customFormat="1" ht="12" customHeight="1">
      <c r="A40" s="158"/>
      <c r="B40" s="93" t="s">
        <v>108</v>
      </c>
      <c r="C40" s="59">
        <v>4283</v>
      </c>
      <c r="D40" s="55">
        <f t="shared" si="0"/>
        <v>8566</v>
      </c>
      <c r="E40" s="55">
        <f t="shared" si="1"/>
        <v>12849</v>
      </c>
      <c r="F40" s="55">
        <f t="shared" si="2"/>
        <v>17132</v>
      </c>
      <c r="G40" s="59">
        <f t="shared" si="3"/>
        <v>21415</v>
      </c>
      <c r="H40" s="74" t="s">
        <v>113</v>
      </c>
      <c r="I40" s="75">
        <v>9883</v>
      </c>
      <c r="J40" s="68">
        <f t="shared" si="4"/>
        <v>19766</v>
      </c>
      <c r="K40" s="68">
        <f t="shared" si="5"/>
        <v>29649</v>
      </c>
      <c r="L40" s="68">
        <f t="shared" si="6"/>
        <v>39532</v>
      </c>
      <c r="M40" s="76">
        <f t="shared" si="7"/>
        <v>49415</v>
      </c>
    </row>
    <row r="41" spans="1:13" s="2" customFormat="1" ht="12" customHeight="1">
      <c r="A41" s="159"/>
      <c r="B41" s="93" t="s">
        <v>109</v>
      </c>
      <c r="C41" s="60">
        <v>5363</v>
      </c>
      <c r="D41" s="56">
        <f t="shared" si="0"/>
        <v>10726</v>
      </c>
      <c r="E41" s="56">
        <f t="shared" si="1"/>
        <v>16089</v>
      </c>
      <c r="F41" s="56">
        <f t="shared" si="2"/>
        <v>21452</v>
      </c>
      <c r="G41" s="60">
        <f t="shared" si="3"/>
        <v>26815</v>
      </c>
      <c r="H41" s="77" t="s">
        <v>114</v>
      </c>
      <c r="I41" s="78">
        <v>10407</v>
      </c>
      <c r="J41" s="69">
        <f t="shared" si="4"/>
        <v>20814</v>
      </c>
      <c r="K41" s="69">
        <f t="shared" si="5"/>
        <v>31221</v>
      </c>
      <c r="L41" s="69">
        <f t="shared" si="6"/>
        <v>41628</v>
      </c>
      <c r="M41" s="79">
        <f t="shared" si="7"/>
        <v>52035</v>
      </c>
    </row>
    <row r="42" spans="1:13" s="2" customFormat="1" ht="12" customHeight="1">
      <c r="A42" s="160"/>
      <c r="B42" s="95" t="s">
        <v>110</v>
      </c>
      <c r="C42" s="109">
        <v>6677</v>
      </c>
      <c r="D42" s="57">
        <f t="shared" si="0"/>
        <v>13354</v>
      </c>
      <c r="E42" s="57">
        <f t="shared" si="1"/>
        <v>20031</v>
      </c>
      <c r="F42" s="57">
        <f t="shared" si="2"/>
        <v>26708</v>
      </c>
      <c r="G42" s="109">
        <f t="shared" si="3"/>
        <v>33385</v>
      </c>
      <c r="H42" s="70" t="s">
        <v>115</v>
      </c>
      <c r="I42" s="125">
        <v>12490</v>
      </c>
      <c r="J42" s="71">
        <f t="shared" si="4"/>
        <v>24980</v>
      </c>
      <c r="K42" s="71">
        <f t="shared" si="5"/>
        <v>37470</v>
      </c>
      <c r="L42" s="71">
        <f t="shared" si="6"/>
        <v>49960</v>
      </c>
      <c r="M42" s="72">
        <f t="shared" si="7"/>
        <v>62450</v>
      </c>
    </row>
    <row r="43" spans="1:13" s="2" customFormat="1" ht="12" customHeight="1">
      <c r="A43" s="158" t="s">
        <v>18</v>
      </c>
      <c r="B43" s="135" t="s">
        <v>106</v>
      </c>
      <c r="C43" s="110">
        <v>2308</v>
      </c>
      <c r="D43" s="54">
        <f t="shared" si="0"/>
        <v>4616</v>
      </c>
      <c r="E43" s="54">
        <f t="shared" si="1"/>
        <v>6924</v>
      </c>
      <c r="F43" s="54">
        <f t="shared" si="2"/>
        <v>9232</v>
      </c>
      <c r="G43" s="58">
        <f t="shared" si="3"/>
        <v>11540</v>
      </c>
      <c r="H43" s="66" t="s">
        <v>111</v>
      </c>
      <c r="I43" s="73">
        <v>5993</v>
      </c>
      <c r="J43" s="63">
        <f t="shared" si="4"/>
        <v>11986</v>
      </c>
      <c r="K43" s="63">
        <f t="shared" si="5"/>
        <v>17979</v>
      </c>
      <c r="L43" s="63">
        <f t="shared" si="6"/>
        <v>23972</v>
      </c>
      <c r="M43" s="64">
        <f t="shared" si="7"/>
        <v>29965</v>
      </c>
    </row>
    <row r="44" spans="1:13" s="2" customFormat="1" ht="12" customHeight="1">
      <c r="A44" s="158"/>
      <c r="B44" s="93" t="s">
        <v>107</v>
      </c>
      <c r="C44" s="101">
        <v>2603</v>
      </c>
      <c r="D44" s="55">
        <f t="shared" si="0"/>
        <v>5206</v>
      </c>
      <c r="E44" s="55">
        <f t="shared" si="1"/>
        <v>7809</v>
      </c>
      <c r="F44" s="55">
        <f t="shared" si="2"/>
        <v>10412</v>
      </c>
      <c r="G44" s="59">
        <f t="shared" si="3"/>
        <v>13015</v>
      </c>
      <c r="H44" s="74" t="s">
        <v>112</v>
      </c>
      <c r="I44" s="75">
        <v>6940</v>
      </c>
      <c r="J44" s="68">
        <f t="shared" si="4"/>
        <v>13880</v>
      </c>
      <c r="K44" s="68">
        <f t="shared" si="5"/>
        <v>20820</v>
      </c>
      <c r="L44" s="68">
        <f t="shared" si="6"/>
        <v>27760</v>
      </c>
      <c r="M44" s="76">
        <f t="shared" si="7"/>
        <v>34700</v>
      </c>
    </row>
    <row r="45" spans="1:13" s="2" customFormat="1" ht="12" customHeight="1">
      <c r="A45" s="158"/>
      <c r="B45" s="93" t="s">
        <v>108</v>
      </c>
      <c r="C45" s="101">
        <v>3213</v>
      </c>
      <c r="D45" s="55">
        <f t="shared" si="0"/>
        <v>6426</v>
      </c>
      <c r="E45" s="55">
        <f t="shared" si="1"/>
        <v>9639</v>
      </c>
      <c r="F45" s="55">
        <f t="shared" si="2"/>
        <v>12852</v>
      </c>
      <c r="G45" s="59">
        <f t="shared" si="3"/>
        <v>16065</v>
      </c>
      <c r="H45" s="74" t="s">
        <v>113</v>
      </c>
      <c r="I45" s="75">
        <v>7413</v>
      </c>
      <c r="J45" s="68">
        <f t="shared" si="4"/>
        <v>14826</v>
      </c>
      <c r="K45" s="68">
        <f t="shared" si="5"/>
        <v>22239</v>
      </c>
      <c r="L45" s="68">
        <f t="shared" si="6"/>
        <v>29652</v>
      </c>
      <c r="M45" s="76">
        <f t="shared" si="7"/>
        <v>37065</v>
      </c>
    </row>
    <row r="46" spans="1:13" s="2" customFormat="1" ht="12" customHeight="1">
      <c r="A46" s="159"/>
      <c r="B46" s="93" t="s">
        <v>109</v>
      </c>
      <c r="C46" s="102">
        <v>4023</v>
      </c>
      <c r="D46" s="56">
        <f t="shared" si="0"/>
        <v>8046</v>
      </c>
      <c r="E46" s="56">
        <f t="shared" si="1"/>
        <v>12069</v>
      </c>
      <c r="F46" s="56">
        <f t="shared" si="2"/>
        <v>16092</v>
      </c>
      <c r="G46" s="60">
        <f t="shared" si="3"/>
        <v>20115</v>
      </c>
      <c r="H46" s="77" t="s">
        <v>114</v>
      </c>
      <c r="I46" s="78">
        <v>7805</v>
      </c>
      <c r="J46" s="69">
        <f t="shared" si="4"/>
        <v>15610</v>
      </c>
      <c r="K46" s="69">
        <f t="shared" si="5"/>
        <v>23415</v>
      </c>
      <c r="L46" s="69">
        <f t="shared" si="6"/>
        <v>31220</v>
      </c>
      <c r="M46" s="79">
        <f t="shared" si="7"/>
        <v>39025</v>
      </c>
    </row>
    <row r="47" spans="1:13" s="2" customFormat="1" ht="12" customHeight="1">
      <c r="A47" s="160"/>
      <c r="B47" s="95" t="s">
        <v>110</v>
      </c>
      <c r="C47" s="111">
        <v>5008</v>
      </c>
      <c r="D47" s="57">
        <f t="shared" si="0"/>
        <v>10016</v>
      </c>
      <c r="E47" s="57">
        <f t="shared" si="1"/>
        <v>15024</v>
      </c>
      <c r="F47" s="57">
        <f t="shared" si="2"/>
        <v>20032</v>
      </c>
      <c r="G47" s="109">
        <f t="shared" si="3"/>
        <v>25040</v>
      </c>
      <c r="H47" s="70" t="s">
        <v>115</v>
      </c>
      <c r="I47" s="125">
        <v>9368</v>
      </c>
      <c r="J47" s="71">
        <f t="shared" si="4"/>
        <v>18736</v>
      </c>
      <c r="K47" s="71">
        <f t="shared" si="5"/>
        <v>28104</v>
      </c>
      <c r="L47" s="71">
        <f t="shared" si="6"/>
        <v>37472</v>
      </c>
      <c r="M47" s="72">
        <f t="shared" si="7"/>
        <v>46840</v>
      </c>
    </row>
    <row r="48" spans="1:13" s="2" customFormat="1" ht="12" customHeight="1">
      <c r="A48" s="158" t="s">
        <v>19</v>
      </c>
      <c r="B48" s="135" t="s">
        <v>106</v>
      </c>
      <c r="C48" s="110">
        <v>1538</v>
      </c>
      <c r="D48" s="54">
        <f t="shared" si="0"/>
        <v>3076</v>
      </c>
      <c r="E48" s="54">
        <f t="shared" si="1"/>
        <v>4614</v>
      </c>
      <c r="F48" s="54">
        <f t="shared" si="2"/>
        <v>6152</v>
      </c>
      <c r="G48" s="58">
        <f t="shared" si="3"/>
        <v>7690</v>
      </c>
      <c r="H48" s="66" t="s">
        <v>111</v>
      </c>
      <c r="I48" s="73">
        <v>3995</v>
      </c>
      <c r="J48" s="63">
        <f t="shared" si="4"/>
        <v>7990</v>
      </c>
      <c r="K48" s="63">
        <f t="shared" si="5"/>
        <v>11985</v>
      </c>
      <c r="L48" s="63">
        <f t="shared" si="6"/>
        <v>15980</v>
      </c>
      <c r="M48" s="64">
        <f t="shared" si="7"/>
        <v>19975</v>
      </c>
    </row>
    <row r="49" spans="1:13" s="2" customFormat="1" ht="12" customHeight="1">
      <c r="A49" s="158"/>
      <c r="B49" s="93" t="s">
        <v>107</v>
      </c>
      <c r="C49" s="101">
        <v>1735</v>
      </c>
      <c r="D49" s="55">
        <f t="shared" si="0"/>
        <v>3470</v>
      </c>
      <c r="E49" s="55">
        <f t="shared" si="1"/>
        <v>5205</v>
      </c>
      <c r="F49" s="55">
        <f t="shared" si="2"/>
        <v>6940</v>
      </c>
      <c r="G49" s="59">
        <f t="shared" si="3"/>
        <v>8675</v>
      </c>
      <c r="H49" s="74" t="s">
        <v>112</v>
      </c>
      <c r="I49" s="75">
        <v>4627</v>
      </c>
      <c r="J49" s="68">
        <f t="shared" si="4"/>
        <v>9254</v>
      </c>
      <c r="K49" s="68">
        <f t="shared" si="5"/>
        <v>13881</v>
      </c>
      <c r="L49" s="68">
        <f t="shared" si="6"/>
        <v>18508</v>
      </c>
      <c r="M49" s="76">
        <f t="shared" si="7"/>
        <v>23135</v>
      </c>
    </row>
    <row r="50" spans="1:13" s="2" customFormat="1" ht="12" customHeight="1">
      <c r="A50" s="158"/>
      <c r="B50" s="93" t="s">
        <v>108</v>
      </c>
      <c r="C50" s="101">
        <v>2142</v>
      </c>
      <c r="D50" s="55">
        <f t="shared" si="0"/>
        <v>4284</v>
      </c>
      <c r="E50" s="55">
        <f t="shared" si="1"/>
        <v>6426</v>
      </c>
      <c r="F50" s="55">
        <f t="shared" si="2"/>
        <v>8568</v>
      </c>
      <c r="G50" s="59">
        <f t="shared" si="3"/>
        <v>10710</v>
      </c>
      <c r="H50" s="74" t="s">
        <v>113</v>
      </c>
      <c r="I50" s="75">
        <v>4942</v>
      </c>
      <c r="J50" s="68">
        <f t="shared" si="4"/>
        <v>9884</v>
      </c>
      <c r="K50" s="68">
        <f t="shared" si="5"/>
        <v>14826</v>
      </c>
      <c r="L50" s="68">
        <f t="shared" si="6"/>
        <v>19768</v>
      </c>
      <c r="M50" s="76">
        <f t="shared" si="7"/>
        <v>24710</v>
      </c>
    </row>
    <row r="51" spans="1:13" s="2" customFormat="1" ht="12" customHeight="1">
      <c r="A51" s="159"/>
      <c r="B51" s="93" t="s">
        <v>109</v>
      </c>
      <c r="C51" s="102">
        <v>2682</v>
      </c>
      <c r="D51" s="56">
        <f t="shared" si="0"/>
        <v>5364</v>
      </c>
      <c r="E51" s="56">
        <f t="shared" si="1"/>
        <v>8046</v>
      </c>
      <c r="F51" s="56">
        <f t="shared" si="2"/>
        <v>10728</v>
      </c>
      <c r="G51" s="60">
        <f t="shared" si="3"/>
        <v>13410</v>
      </c>
      <c r="H51" s="77" t="s">
        <v>114</v>
      </c>
      <c r="I51" s="78">
        <v>5203</v>
      </c>
      <c r="J51" s="69">
        <f t="shared" si="4"/>
        <v>10406</v>
      </c>
      <c r="K51" s="69">
        <f t="shared" si="5"/>
        <v>15609</v>
      </c>
      <c r="L51" s="69">
        <f t="shared" si="6"/>
        <v>20812</v>
      </c>
      <c r="M51" s="79">
        <f t="shared" si="7"/>
        <v>26015</v>
      </c>
    </row>
    <row r="52" spans="1:13" s="2" customFormat="1" ht="12" customHeight="1">
      <c r="A52" s="160"/>
      <c r="B52" s="95" t="s">
        <v>110</v>
      </c>
      <c r="C52" s="111">
        <v>3338</v>
      </c>
      <c r="D52" s="57">
        <f t="shared" si="0"/>
        <v>6676</v>
      </c>
      <c r="E52" s="57">
        <f t="shared" si="1"/>
        <v>10014</v>
      </c>
      <c r="F52" s="57">
        <f t="shared" si="2"/>
        <v>13352</v>
      </c>
      <c r="G52" s="109">
        <f t="shared" si="3"/>
        <v>16690</v>
      </c>
      <c r="H52" s="70" t="s">
        <v>115</v>
      </c>
      <c r="I52" s="125">
        <v>6245</v>
      </c>
      <c r="J52" s="71">
        <f t="shared" si="4"/>
        <v>12490</v>
      </c>
      <c r="K52" s="71">
        <f t="shared" si="5"/>
        <v>18735</v>
      </c>
      <c r="L52" s="71">
        <f t="shared" si="6"/>
        <v>24980</v>
      </c>
      <c r="M52" s="72">
        <f t="shared" si="7"/>
        <v>31225</v>
      </c>
    </row>
    <row r="53" spans="1:13" s="2" customFormat="1" ht="12" customHeight="1">
      <c r="A53" s="161" t="s">
        <v>20</v>
      </c>
      <c r="B53" s="135" t="s">
        <v>106</v>
      </c>
      <c r="C53" s="112">
        <v>769</v>
      </c>
      <c r="D53" s="61">
        <f t="shared" si="0"/>
        <v>1538</v>
      </c>
      <c r="E53" s="61">
        <f t="shared" si="1"/>
        <v>2307</v>
      </c>
      <c r="F53" s="61">
        <f t="shared" si="2"/>
        <v>3076</v>
      </c>
      <c r="G53" s="121">
        <f t="shared" si="3"/>
        <v>3845</v>
      </c>
      <c r="H53" s="80" t="s">
        <v>111</v>
      </c>
      <c r="I53" s="126">
        <v>1998</v>
      </c>
      <c r="J53" s="81">
        <f t="shared" si="4"/>
        <v>3996</v>
      </c>
      <c r="K53" s="81">
        <f t="shared" si="5"/>
        <v>5994</v>
      </c>
      <c r="L53" s="81">
        <f t="shared" si="6"/>
        <v>7992</v>
      </c>
      <c r="M53" s="67">
        <f t="shared" si="7"/>
        <v>9990</v>
      </c>
    </row>
    <row r="54" spans="1:13" s="2" customFormat="1" ht="12" customHeight="1">
      <c r="A54" s="158"/>
      <c r="B54" s="93" t="s">
        <v>107</v>
      </c>
      <c r="C54" s="101">
        <v>868</v>
      </c>
      <c r="D54" s="55">
        <f t="shared" si="0"/>
        <v>1736</v>
      </c>
      <c r="E54" s="55">
        <f t="shared" si="1"/>
        <v>2604</v>
      </c>
      <c r="F54" s="55">
        <f t="shared" si="2"/>
        <v>3472</v>
      </c>
      <c r="G54" s="59">
        <f t="shared" si="3"/>
        <v>4340</v>
      </c>
      <c r="H54" s="74" t="s">
        <v>112</v>
      </c>
      <c r="I54" s="75">
        <v>2313</v>
      </c>
      <c r="J54" s="68">
        <f t="shared" si="4"/>
        <v>4626</v>
      </c>
      <c r="K54" s="68">
        <f t="shared" si="5"/>
        <v>6939</v>
      </c>
      <c r="L54" s="68">
        <f t="shared" si="6"/>
        <v>9252</v>
      </c>
      <c r="M54" s="76">
        <f t="shared" si="7"/>
        <v>11565</v>
      </c>
    </row>
    <row r="55" spans="1:13" s="2" customFormat="1" ht="12" customHeight="1">
      <c r="A55" s="158"/>
      <c r="B55" s="93" t="s">
        <v>108</v>
      </c>
      <c r="C55" s="101">
        <v>1071</v>
      </c>
      <c r="D55" s="55">
        <f t="shared" si="0"/>
        <v>2142</v>
      </c>
      <c r="E55" s="55">
        <f t="shared" si="1"/>
        <v>3213</v>
      </c>
      <c r="F55" s="55">
        <f t="shared" si="2"/>
        <v>4284</v>
      </c>
      <c r="G55" s="59">
        <f t="shared" si="3"/>
        <v>5355</v>
      </c>
      <c r="H55" s="74" t="s">
        <v>113</v>
      </c>
      <c r="I55" s="75">
        <v>2471</v>
      </c>
      <c r="J55" s="68">
        <f t="shared" si="4"/>
        <v>4942</v>
      </c>
      <c r="K55" s="68">
        <f t="shared" si="5"/>
        <v>7413</v>
      </c>
      <c r="L55" s="68">
        <f t="shared" si="6"/>
        <v>9884</v>
      </c>
      <c r="M55" s="76">
        <f t="shared" si="7"/>
        <v>12355</v>
      </c>
    </row>
    <row r="56" spans="1:13" s="2" customFormat="1" ht="12" customHeight="1">
      <c r="A56" s="159"/>
      <c r="B56" s="93" t="s">
        <v>109</v>
      </c>
      <c r="C56" s="102">
        <v>1341</v>
      </c>
      <c r="D56" s="56">
        <f t="shared" si="0"/>
        <v>2682</v>
      </c>
      <c r="E56" s="56">
        <f t="shared" si="1"/>
        <v>4023</v>
      </c>
      <c r="F56" s="56">
        <f t="shared" si="2"/>
        <v>5364</v>
      </c>
      <c r="G56" s="60">
        <f t="shared" si="3"/>
        <v>6705</v>
      </c>
      <c r="H56" s="77" t="s">
        <v>114</v>
      </c>
      <c r="I56" s="78">
        <v>2602</v>
      </c>
      <c r="J56" s="69">
        <f t="shared" si="4"/>
        <v>5204</v>
      </c>
      <c r="K56" s="69">
        <f t="shared" si="5"/>
        <v>7806</v>
      </c>
      <c r="L56" s="69">
        <f t="shared" si="6"/>
        <v>10408</v>
      </c>
      <c r="M56" s="79">
        <f t="shared" si="7"/>
        <v>13010</v>
      </c>
    </row>
    <row r="57" spans="1:13" s="2" customFormat="1" ht="12" customHeight="1" thickBot="1">
      <c r="A57" s="162"/>
      <c r="B57" s="103" t="s">
        <v>110</v>
      </c>
      <c r="C57" s="113">
        <v>1669</v>
      </c>
      <c r="D57" s="104">
        <f t="shared" si="0"/>
        <v>3338</v>
      </c>
      <c r="E57" s="104">
        <f t="shared" si="1"/>
        <v>5007</v>
      </c>
      <c r="F57" s="104">
        <f t="shared" si="2"/>
        <v>6676</v>
      </c>
      <c r="G57" s="122">
        <f t="shared" si="3"/>
        <v>8345</v>
      </c>
      <c r="H57" s="82" t="s">
        <v>115</v>
      </c>
      <c r="I57" s="127">
        <v>3123</v>
      </c>
      <c r="J57" s="87">
        <f t="shared" si="4"/>
        <v>6246</v>
      </c>
      <c r="K57" s="87">
        <f t="shared" si="5"/>
        <v>9369</v>
      </c>
      <c r="L57" s="87">
        <f t="shared" si="6"/>
        <v>12492</v>
      </c>
      <c r="M57" s="88">
        <f t="shared" si="7"/>
        <v>15615</v>
      </c>
    </row>
    <row r="58" ht="17.25" customHeight="1"/>
  </sheetData>
  <sheetProtection/>
  <mergeCells count="12">
    <mergeCell ref="A23:A27"/>
    <mergeCell ref="A28:A32"/>
    <mergeCell ref="A33:A37"/>
    <mergeCell ref="A38:A42"/>
    <mergeCell ref="A43:A47"/>
    <mergeCell ref="A48:A52"/>
    <mergeCell ref="A53:A57"/>
    <mergeCell ref="A1:M1"/>
    <mergeCell ref="A3:A7"/>
    <mergeCell ref="A8:A12"/>
    <mergeCell ref="A13:A17"/>
    <mergeCell ref="A18:A22"/>
  </mergeCells>
  <printOptions/>
  <pageMargins left="0.5905511811023623" right="0.1968503937007874" top="0.22" bottom="0.2" header="0.2" footer="0.2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2"/>
  <sheetViews>
    <sheetView zoomScalePageLayoutView="0" workbookViewId="0" topLeftCell="B1">
      <selection activeCell="K12" sqref="K12"/>
    </sheetView>
  </sheetViews>
  <sheetFormatPr defaultColWidth="9.00390625" defaultRowHeight="13.5"/>
  <cols>
    <col min="1" max="1" width="8.625" style="0" customWidth="1"/>
    <col min="2" max="2" width="3.375" style="0" customWidth="1"/>
    <col min="12" max="12" width="7.875" style="0" customWidth="1"/>
  </cols>
  <sheetData>
    <row r="2" spans="1:14" ht="13.5">
      <c r="A2" t="s">
        <v>82</v>
      </c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  <c r="K2" t="s">
        <v>102</v>
      </c>
      <c r="L2" t="s">
        <v>103</v>
      </c>
      <c r="M2" t="s">
        <v>104</v>
      </c>
      <c r="N2" t="s">
        <v>105</v>
      </c>
    </row>
    <row r="3" spans="1:14" ht="13.5">
      <c r="A3" t="s">
        <v>83</v>
      </c>
      <c r="B3" t="s">
        <v>86</v>
      </c>
      <c r="C3">
        <v>9230</v>
      </c>
      <c r="D3">
        <f>ROUND($C$3*11/12,0)</f>
        <v>8461</v>
      </c>
      <c r="E3">
        <f aca="true" t="shared" si="0" ref="E3:E12">ROUND($C3*10/12,0)</f>
        <v>7692</v>
      </c>
      <c r="F3">
        <f aca="true" t="shared" si="1" ref="F3:F12">ROUND($C3*9/12,0)</f>
        <v>6923</v>
      </c>
      <c r="G3">
        <f aca="true" t="shared" si="2" ref="G3:G12">ROUND($C3*8/12,0)</f>
        <v>6153</v>
      </c>
      <c r="H3">
        <f aca="true" t="shared" si="3" ref="H3:H12">ROUND($C3*7/12,0)</f>
        <v>5384</v>
      </c>
      <c r="I3">
        <f aca="true" t="shared" si="4" ref="I3:I12">ROUND($C3*6/12,0)</f>
        <v>4615</v>
      </c>
      <c r="J3">
        <f aca="true" t="shared" si="5" ref="J3:J12">ROUND($C3*5/12,0)</f>
        <v>3846</v>
      </c>
      <c r="K3">
        <f aca="true" t="shared" si="6" ref="K3:K12">ROUND($C3*4/12,0)</f>
        <v>3077</v>
      </c>
      <c r="L3">
        <f aca="true" t="shared" si="7" ref="L3:L12">ROUND($C3*3/12,0)</f>
        <v>2308</v>
      </c>
      <c r="M3">
        <f aca="true" t="shared" si="8" ref="M3:M12">ROUND($C3*2/12,0)</f>
        <v>1538</v>
      </c>
      <c r="N3">
        <f aca="true" t="shared" si="9" ref="N3:N12">ROUND($C3*1/12,0)</f>
        <v>769</v>
      </c>
    </row>
    <row r="4" spans="1:14" ht="13.5">
      <c r="A4" t="s">
        <v>84</v>
      </c>
      <c r="B4" t="s">
        <v>86</v>
      </c>
      <c r="C4">
        <v>10410</v>
      </c>
      <c r="D4">
        <f aca="true" t="shared" si="10" ref="D4:D12">ROUND($C4*11/12,0)</f>
        <v>9543</v>
      </c>
      <c r="E4">
        <f t="shared" si="0"/>
        <v>8675</v>
      </c>
      <c r="F4">
        <f t="shared" si="1"/>
        <v>7808</v>
      </c>
      <c r="G4">
        <f t="shared" si="2"/>
        <v>6940</v>
      </c>
      <c r="H4">
        <f t="shared" si="3"/>
        <v>6073</v>
      </c>
      <c r="I4">
        <f t="shared" si="4"/>
        <v>5205</v>
      </c>
      <c r="J4">
        <f t="shared" si="5"/>
        <v>4338</v>
      </c>
      <c r="K4">
        <f t="shared" si="6"/>
        <v>3470</v>
      </c>
      <c r="L4">
        <f t="shared" si="7"/>
        <v>2603</v>
      </c>
      <c r="M4">
        <f t="shared" si="8"/>
        <v>1735</v>
      </c>
      <c r="N4">
        <f t="shared" si="9"/>
        <v>868</v>
      </c>
    </row>
    <row r="5" spans="1:14" ht="13.5">
      <c r="A5" t="s">
        <v>85</v>
      </c>
      <c r="B5" t="s">
        <v>86</v>
      </c>
      <c r="C5">
        <v>12850</v>
      </c>
      <c r="D5">
        <f t="shared" si="10"/>
        <v>11779</v>
      </c>
      <c r="E5">
        <f t="shared" si="0"/>
        <v>10708</v>
      </c>
      <c r="F5">
        <f t="shared" si="1"/>
        <v>9638</v>
      </c>
      <c r="G5">
        <f t="shared" si="2"/>
        <v>8567</v>
      </c>
      <c r="H5">
        <f t="shared" si="3"/>
        <v>7496</v>
      </c>
      <c r="I5">
        <f t="shared" si="4"/>
        <v>6425</v>
      </c>
      <c r="J5">
        <f t="shared" si="5"/>
        <v>5354</v>
      </c>
      <c r="K5">
        <f t="shared" si="6"/>
        <v>4283</v>
      </c>
      <c r="L5">
        <f t="shared" si="7"/>
        <v>3213</v>
      </c>
      <c r="M5">
        <f t="shared" si="8"/>
        <v>2142</v>
      </c>
      <c r="N5">
        <f t="shared" si="9"/>
        <v>1071</v>
      </c>
    </row>
    <row r="6" spans="1:14" ht="13.5">
      <c r="A6" t="s">
        <v>87</v>
      </c>
      <c r="B6" t="s">
        <v>86</v>
      </c>
      <c r="C6">
        <v>16090</v>
      </c>
      <c r="D6">
        <f t="shared" si="10"/>
        <v>14749</v>
      </c>
      <c r="E6">
        <f t="shared" si="0"/>
        <v>13408</v>
      </c>
      <c r="F6">
        <f t="shared" si="1"/>
        <v>12068</v>
      </c>
      <c r="G6">
        <f t="shared" si="2"/>
        <v>10727</v>
      </c>
      <c r="H6">
        <f t="shared" si="3"/>
        <v>9386</v>
      </c>
      <c r="I6">
        <f t="shared" si="4"/>
        <v>8045</v>
      </c>
      <c r="J6">
        <f t="shared" si="5"/>
        <v>6704</v>
      </c>
      <c r="K6">
        <f t="shared" si="6"/>
        <v>5363</v>
      </c>
      <c r="L6">
        <f t="shared" si="7"/>
        <v>4023</v>
      </c>
      <c r="M6">
        <f t="shared" si="8"/>
        <v>2682</v>
      </c>
      <c r="N6">
        <f t="shared" si="9"/>
        <v>1341</v>
      </c>
    </row>
    <row r="7" spans="1:14" ht="13.5">
      <c r="A7" t="s">
        <v>88</v>
      </c>
      <c r="B7" t="s">
        <v>86</v>
      </c>
      <c r="C7">
        <v>20030</v>
      </c>
      <c r="D7">
        <f t="shared" si="10"/>
        <v>18361</v>
      </c>
      <c r="E7">
        <f t="shared" si="0"/>
        <v>16692</v>
      </c>
      <c r="F7">
        <f t="shared" si="1"/>
        <v>15023</v>
      </c>
      <c r="G7">
        <f t="shared" si="2"/>
        <v>13353</v>
      </c>
      <c r="H7">
        <f t="shared" si="3"/>
        <v>11684</v>
      </c>
      <c r="I7">
        <f t="shared" si="4"/>
        <v>10015</v>
      </c>
      <c r="J7">
        <f t="shared" si="5"/>
        <v>8346</v>
      </c>
      <c r="K7">
        <f t="shared" si="6"/>
        <v>6677</v>
      </c>
      <c r="L7">
        <f t="shared" si="7"/>
        <v>5008</v>
      </c>
      <c r="M7">
        <f t="shared" si="8"/>
        <v>3338</v>
      </c>
      <c r="N7">
        <f t="shared" si="9"/>
        <v>1669</v>
      </c>
    </row>
    <row r="8" spans="1:14" ht="13.5">
      <c r="A8" t="s">
        <v>89</v>
      </c>
      <c r="B8" t="s">
        <v>86</v>
      </c>
      <c r="C8">
        <v>23970</v>
      </c>
      <c r="D8">
        <f t="shared" si="10"/>
        <v>21973</v>
      </c>
      <c r="E8">
        <f t="shared" si="0"/>
        <v>19975</v>
      </c>
      <c r="F8">
        <f t="shared" si="1"/>
        <v>17978</v>
      </c>
      <c r="G8">
        <f t="shared" si="2"/>
        <v>15980</v>
      </c>
      <c r="H8">
        <f t="shared" si="3"/>
        <v>13983</v>
      </c>
      <c r="I8">
        <f t="shared" si="4"/>
        <v>11985</v>
      </c>
      <c r="J8">
        <f t="shared" si="5"/>
        <v>9988</v>
      </c>
      <c r="K8">
        <f t="shared" si="6"/>
        <v>7990</v>
      </c>
      <c r="L8">
        <f t="shared" si="7"/>
        <v>5993</v>
      </c>
      <c r="M8">
        <f t="shared" si="8"/>
        <v>3995</v>
      </c>
      <c r="N8">
        <f t="shared" si="9"/>
        <v>1998</v>
      </c>
    </row>
    <row r="9" spans="1:14" ht="13.5">
      <c r="A9" t="s">
        <v>90</v>
      </c>
      <c r="B9" t="s">
        <v>86</v>
      </c>
      <c r="C9">
        <v>27760</v>
      </c>
      <c r="D9">
        <f t="shared" si="10"/>
        <v>25447</v>
      </c>
      <c r="E9">
        <f t="shared" si="0"/>
        <v>23133</v>
      </c>
      <c r="F9">
        <f t="shared" si="1"/>
        <v>20820</v>
      </c>
      <c r="G9">
        <f t="shared" si="2"/>
        <v>18507</v>
      </c>
      <c r="H9">
        <f t="shared" si="3"/>
        <v>16193</v>
      </c>
      <c r="I9">
        <f t="shared" si="4"/>
        <v>13880</v>
      </c>
      <c r="J9">
        <f t="shared" si="5"/>
        <v>11567</v>
      </c>
      <c r="K9">
        <f t="shared" si="6"/>
        <v>9253</v>
      </c>
      <c r="L9">
        <f t="shared" si="7"/>
        <v>6940</v>
      </c>
      <c r="M9">
        <f t="shared" si="8"/>
        <v>4627</v>
      </c>
      <c r="N9">
        <f t="shared" si="9"/>
        <v>2313</v>
      </c>
    </row>
    <row r="10" spans="1:14" ht="13.5">
      <c r="A10" t="s">
        <v>91</v>
      </c>
      <c r="B10" t="s">
        <v>86</v>
      </c>
      <c r="C10">
        <v>29650</v>
      </c>
      <c r="D10">
        <f t="shared" si="10"/>
        <v>27179</v>
      </c>
      <c r="E10">
        <f t="shared" si="0"/>
        <v>24708</v>
      </c>
      <c r="F10">
        <f t="shared" si="1"/>
        <v>22238</v>
      </c>
      <c r="G10">
        <f t="shared" si="2"/>
        <v>19767</v>
      </c>
      <c r="H10">
        <f t="shared" si="3"/>
        <v>17296</v>
      </c>
      <c r="I10">
        <f t="shared" si="4"/>
        <v>14825</v>
      </c>
      <c r="J10">
        <f t="shared" si="5"/>
        <v>12354</v>
      </c>
      <c r="K10">
        <f t="shared" si="6"/>
        <v>9883</v>
      </c>
      <c r="L10">
        <f t="shared" si="7"/>
        <v>7413</v>
      </c>
      <c r="M10">
        <f t="shared" si="8"/>
        <v>4942</v>
      </c>
      <c r="N10">
        <f t="shared" si="9"/>
        <v>2471</v>
      </c>
    </row>
    <row r="11" spans="1:14" ht="13.5">
      <c r="A11" t="s">
        <v>92</v>
      </c>
      <c r="B11" t="s">
        <v>86</v>
      </c>
      <c r="C11">
        <v>31220</v>
      </c>
      <c r="D11">
        <f t="shared" si="10"/>
        <v>28618</v>
      </c>
      <c r="E11">
        <f t="shared" si="0"/>
        <v>26017</v>
      </c>
      <c r="F11">
        <f t="shared" si="1"/>
        <v>23415</v>
      </c>
      <c r="G11">
        <f t="shared" si="2"/>
        <v>20813</v>
      </c>
      <c r="H11">
        <f t="shared" si="3"/>
        <v>18212</v>
      </c>
      <c r="I11">
        <f t="shared" si="4"/>
        <v>15610</v>
      </c>
      <c r="J11">
        <f t="shared" si="5"/>
        <v>13008</v>
      </c>
      <c r="K11">
        <f t="shared" si="6"/>
        <v>10407</v>
      </c>
      <c r="L11">
        <f t="shared" si="7"/>
        <v>7805</v>
      </c>
      <c r="M11">
        <f t="shared" si="8"/>
        <v>5203</v>
      </c>
      <c r="N11">
        <f t="shared" si="9"/>
        <v>2602</v>
      </c>
    </row>
    <row r="12" spans="1:14" ht="13.5">
      <c r="A12" t="s">
        <v>93</v>
      </c>
      <c r="B12" t="s">
        <v>86</v>
      </c>
      <c r="C12">
        <v>37470</v>
      </c>
      <c r="D12">
        <f t="shared" si="10"/>
        <v>34348</v>
      </c>
      <c r="E12">
        <f t="shared" si="0"/>
        <v>31225</v>
      </c>
      <c r="F12">
        <f t="shared" si="1"/>
        <v>28103</v>
      </c>
      <c r="G12">
        <f t="shared" si="2"/>
        <v>24980</v>
      </c>
      <c r="H12">
        <f t="shared" si="3"/>
        <v>21858</v>
      </c>
      <c r="I12">
        <f t="shared" si="4"/>
        <v>18735</v>
      </c>
      <c r="J12">
        <f t="shared" si="5"/>
        <v>15613</v>
      </c>
      <c r="K12">
        <f t="shared" si="6"/>
        <v>12490</v>
      </c>
      <c r="L12">
        <f t="shared" si="7"/>
        <v>9368</v>
      </c>
      <c r="M12">
        <f t="shared" si="8"/>
        <v>6245</v>
      </c>
      <c r="N12">
        <f t="shared" si="9"/>
        <v>3123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太田遼介_AHJ61</dc:creator>
  <cp:keywords/>
  <dc:description/>
  <cp:lastModifiedBy>jouhou</cp:lastModifiedBy>
  <cp:lastPrinted>2016-06-20T05:14:36Z</cp:lastPrinted>
  <dcterms:created xsi:type="dcterms:W3CDTF">2009-11-27T04:56:27Z</dcterms:created>
  <dcterms:modified xsi:type="dcterms:W3CDTF">2016-07-12T00:44:36Z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ExpireDate">
    <vt:lpwstr>2018-06-20T14:15:19Z</vt:lpwstr>
  </property>
  <property fmtid="{D5CDD505-2E9C-101B-9397-08002B2CF9AE}" pid="3" name="ItemRetentionFormula">
    <vt:lpwstr>&lt;formula id="Microsoft.Office.RecordsManagement.PolicyFeatures.Expiration.Formula.BuiltIn"&gt;&lt;number&gt;2&lt;/number&gt;&lt;property&gt;Modified&lt;/property&gt;&lt;propertyId&gt;28cf69c5-fa48-462a-b5cd-27b6f9d2bd5f&lt;/propertyId&gt;&lt;period&gt;years&lt;/period&gt;&lt;/formula&gt;</vt:lpwstr>
  </property>
  <property fmtid="{D5CDD505-2E9C-101B-9397-08002B2CF9AE}" pid="4" name="_dlc_policyId">
    <vt:lpwstr>/sites/A6B/private-site/DocLib/12営業第二部_20お客さま２年</vt:lpwstr>
  </property>
</Properties>
</file>